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ИША\ТУРИЗМ\2013\Алтай 5кс\ОТЧЁТ\"/>
    </mc:Choice>
  </mc:AlternateContent>
  <bookViews>
    <workbookView xWindow="0" yWindow="0" windowWidth="24000" windowHeight="14820"/>
  </bookViews>
  <sheets>
    <sheet name="Раскладка" sheetId="5" r:id="rId1"/>
    <sheet name="Аптечка" sheetId="7" r:id="rId2"/>
    <sheet name="Снаряга групповая" sheetId="10" r:id="rId3"/>
  </sheets>
  <calcPr calcId="152511"/>
  <fileRecoveryPr repairLoad="1"/>
</workbook>
</file>

<file path=xl/calcChain.xml><?xml version="1.0" encoding="utf-8"?>
<calcChain xmlns="http://schemas.openxmlformats.org/spreadsheetml/2006/main">
  <c r="B49" i="10" l="1"/>
  <c r="B50" i="10" s="1"/>
  <c r="A1" i="10"/>
  <c r="U45" i="5"/>
  <c r="L45" i="5"/>
  <c r="C45" i="5"/>
  <c r="U44" i="5"/>
  <c r="L44" i="5"/>
  <c r="C44" i="5"/>
  <c r="U43" i="5"/>
  <c r="L43" i="5"/>
  <c r="C43" i="5"/>
  <c r="AC43" i="5" s="1"/>
  <c r="U42" i="5"/>
  <c r="L42" i="5"/>
  <c r="C42" i="5"/>
  <c r="U41" i="5"/>
  <c r="L41" i="5"/>
  <c r="C41" i="5"/>
  <c r="U40" i="5"/>
  <c r="L40" i="5"/>
  <c r="C40" i="5"/>
  <c r="U39" i="5"/>
  <c r="L39" i="5"/>
  <c r="C39" i="5"/>
  <c r="AC39" i="5" s="1"/>
  <c r="U37" i="5"/>
  <c r="L37" i="5"/>
  <c r="C37" i="5"/>
  <c r="U36" i="5"/>
  <c r="L36" i="5"/>
  <c r="C36" i="5"/>
  <c r="U35" i="5"/>
  <c r="L35" i="5"/>
  <c r="C35" i="5"/>
  <c r="U34" i="5"/>
  <c r="L34" i="5"/>
  <c r="C34" i="5"/>
  <c r="AC34" i="5" s="1"/>
  <c r="U33" i="5"/>
  <c r="L33" i="5"/>
  <c r="C33" i="5"/>
  <c r="U32" i="5"/>
  <c r="L32" i="5"/>
  <c r="C32" i="5"/>
  <c r="U31" i="5"/>
  <c r="L31" i="5"/>
  <c r="C31" i="5"/>
  <c r="U30" i="5"/>
  <c r="L30" i="5"/>
  <c r="C30" i="5"/>
  <c r="AC30" i="5" s="1"/>
  <c r="U29" i="5"/>
  <c r="L29" i="5"/>
  <c r="C29" i="5"/>
  <c r="U28" i="5"/>
  <c r="L28" i="5"/>
  <c r="C28" i="5"/>
  <c r="U27" i="5"/>
  <c r="L27" i="5"/>
  <c r="C27" i="5"/>
  <c r="U26" i="5"/>
  <c r="L26" i="5"/>
  <c r="C26" i="5"/>
  <c r="AC26" i="5" s="1"/>
  <c r="U25" i="5"/>
  <c r="L25" i="5"/>
  <c r="C25" i="5"/>
  <c r="U23" i="5"/>
  <c r="L23" i="5"/>
  <c r="C23" i="5"/>
  <c r="U22" i="5"/>
  <c r="L22" i="5"/>
  <c r="C22" i="5"/>
  <c r="U21" i="5"/>
  <c r="L21" i="5"/>
  <c r="C21" i="5"/>
  <c r="AC21" i="5" s="1"/>
  <c r="U20" i="5"/>
  <c r="L20" i="5"/>
  <c r="C20" i="5"/>
  <c r="U18" i="5"/>
  <c r="L18" i="5"/>
  <c r="C18" i="5"/>
  <c r="U17" i="5"/>
  <c r="L17" i="5"/>
  <c r="C17" i="5"/>
  <c r="U16" i="5"/>
  <c r="L16" i="5"/>
  <c r="C16" i="5"/>
  <c r="AC16" i="5" s="1"/>
  <c r="U15" i="5"/>
  <c r="L15" i="5"/>
  <c r="C15" i="5"/>
  <c r="U14" i="5"/>
  <c r="L14" i="5"/>
  <c r="C14" i="5"/>
  <c r="U13" i="5"/>
  <c r="L13" i="5"/>
  <c r="C13" i="5"/>
  <c r="U12" i="5"/>
  <c r="L12" i="5"/>
  <c r="C12" i="5"/>
  <c r="AC12" i="5" s="1"/>
  <c r="U11" i="5"/>
  <c r="L11" i="5"/>
  <c r="C11" i="5"/>
  <c r="U10" i="5"/>
  <c r="L10" i="5"/>
  <c r="C10" i="5"/>
  <c r="U9" i="5"/>
  <c r="L9" i="5"/>
  <c r="C9" i="5"/>
  <c r="U8" i="5"/>
  <c r="L8" i="5"/>
  <c r="C8" i="5"/>
  <c r="AC8" i="5" s="1"/>
  <c r="U7" i="5"/>
  <c r="L7" i="5"/>
  <c r="C7" i="5"/>
  <c r="U6" i="5"/>
  <c r="L6" i="5"/>
  <c r="C6" i="5"/>
  <c r="AC33" i="5" l="1"/>
  <c r="AC42" i="5"/>
  <c r="AC7" i="5"/>
  <c r="AC11" i="5"/>
  <c r="AC15" i="5"/>
  <c r="AC20" i="5"/>
  <c r="AC25" i="5"/>
  <c r="AC29" i="5"/>
  <c r="AC37" i="5"/>
  <c r="AC10" i="5"/>
  <c r="AC18" i="5"/>
  <c r="AC23" i="5"/>
  <c r="AC28" i="5"/>
  <c r="AC32" i="5"/>
  <c r="AC36" i="5"/>
  <c r="AC41" i="5"/>
  <c r="AC45" i="5"/>
  <c r="AC6" i="5"/>
  <c r="AC14" i="5"/>
  <c r="AC9" i="5"/>
  <c r="AC13" i="5"/>
  <c r="AC17" i="5"/>
  <c r="AC22" i="5"/>
  <c r="AC27" i="5"/>
  <c r="AC31" i="5"/>
  <c r="AC35" i="5"/>
  <c r="AC40" i="5"/>
  <c r="AC44" i="5"/>
  <c r="AC46" i="5" l="1"/>
  <c r="AC47" i="5" s="1"/>
  <c r="AC48" i="5" s="1"/>
</calcChain>
</file>

<file path=xl/sharedStrings.xml><?xml version="1.0" encoding="utf-8"?>
<sst xmlns="http://schemas.openxmlformats.org/spreadsheetml/2006/main" count="834" uniqueCount="277">
  <si>
    <t>Дней</t>
  </si>
  <si>
    <t>Человек</t>
  </si>
  <si>
    <t>норма</t>
  </si>
  <si>
    <t>на 1 раз</t>
  </si>
  <si>
    <t>всего</t>
  </si>
  <si>
    <t>начало</t>
  </si>
  <si>
    <t>середина</t>
  </si>
  <si>
    <t>усиление</t>
  </si>
  <si>
    <t>Завтрак</t>
  </si>
  <si>
    <t>Овсянка</t>
  </si>
  <si>
    <t>x</t>
  </si>
  <si>
    <t>Гречка</t>
  </si>
  <si>
    <t>Рис</t>
  </si>
  <si>
    <t>Пшенка</t>
  </si>
  <si>
    <t>Вермишелька</t>
  </si>
  <si>
    <t>Каша сюрприз</t>
  </si>
  <si>
    <t>Пшеничная каша</t>
  </si>
  <si>
    <t>Сухие сливки</t>
  </si>
  <si>
    <t>Сахар в кашу</t>
  </si>
  <si>
    <t>Соль</t>
  </si>
  <si>
    <t>Сухофрукты (разные: вишня, курага, изюм, чернослив, клубника, клюква и т.д.)</t>
  </si>
  <si>
    <t>Сыр</t>
  </si>
  <si>
    <t>Сладкое</t>
  </si>
  <si>
    <t/>
  </si>
  <si>
    <t>Обед</t>
  </si>
  <si>
    <t>Суп ( сушеные овощи + иногда вермишель) + кубик</t>
  </si>
  <si>
    <t>Cушеное мясо/рыба</t>
  </si>
  <si>
    <t>Мясо/Колбаса/Сало</t>
  </si>
  <si>
    <t>Обеденные шоколадки</t>
  </si>
  <si>
    <t>Ужин</t>
  </si>
  <si>
    <t>Макароны</t>
  </si>
  <si>
    <t>Картошечка</t>
  </si>
  <si>
    <t>Чечевица</t>
  </si>
  <si>
    <t>Пеммикан</t>
  </si>
  <si>
    <t>Сало/закусоны</t>
  </si>
  <si>
    <t>Чеснок</t>
  </si>
  <si>
    <t>Приправы</t>
  </si>
  <si>
    <t>Мед с лимоном</t>
  </si>
  <si>
    <t>Топленое масло</t>
  </si>
  <si>
    <t>Спирт</t>
  </si>
  <si>
    <t>Прочее</t>
  </si>
  <si>
    <t>Чай</t>
  </si>
  <si>
    <t>Кофе</t>
  </si>
  <si>
    <t>Компот</t>
  </si>
  <si>
    <t>горчица</t>
  </si>
  <si>
    <t>Переходка</t>
  </si>
  <si>
    <t>Сахар + Сухари (личка)</t>
  </si>
  <si>
    <t>на 1 чел</t>
  </si>
  <si>
    <t>чел/день</t>
  </si>
  <si>
    <t>показания, дозировка</t>
  </si>
  <si>
    <t>противопоказания</t>
  </si>
  <si>
    <t>Итого</t>
  </si>
  <si>
    <t>Перевязочные и ранообрабатывающие средства</t>
  </si>
  <si>
    <t>Бинт стерильный 7х14</t>
  </si>
  <si>
    <t>5 шт</t>
  </si>
  <si>
    <t>Бинт стерильный 5х10</t>
  </si>
  <si>
    <t>2 шт</t>
  </si>
  <si>
    <t>Бинт эластичный</t>
  </si>
  <si>
    <t>1 шт</t>
  </si>
  <si>
    <t>Салфетки стерильные 45х29</t>
  </si>
  <si>
    <t>30 шт</t>
  </si>
  <si>
    <t>Салфетки стерильные 7,5х7,5</t>
  </si>
  <si>
    <t>Салфетки стерильные маленькие 5х5</t>
  </si>
  <si>
    <t>Губка гемостатическая</t>
  </si>
  <si>
    <t>Салфетки кровоостанавливающие (с феракрилом)</t>
  </si>
  <si>
    <t>4 шт</t>
  </si>
  <si>
    <t>Пластыри перфорированные для заклейки различных мелких ран, в т.ч. бактерицидные</t>
  </si>
  <si>
    <t>Пластырь рулонный</t>
  </si>
  <si>
    <t>6 шт</t>
  </si>
  <si>
    <t>Вата (диски)</t>
  </si>
  <si>
    <t>упаковка</t>
  </si>
  <si>
    <t>Ватные палочки</t>
  </si>
  <si>
    <t>Ножницы маленькие</t>
  </si>
  <si>
    <t>Антисептические и т.п.</t>
  </si>
  <si>
    <t>Перекись водорода</t>
  </si>
  <si>
    <t>1 флакон</t>
  </si>
  <si>
    <t>Бетадин</t>
  </si>
  <si>
    <t>для дезинфекции кожи при ранениях, порезах, ссадинах, опрелостях, при гнойничковых заболеваниях, угревой сыпи, стоматите; перед инъекциями; при бактериальных, грибковых и вирусных инфекциях кожи, слизистых оболочек рта и носоглотки</t>
  </si>
  <si>
    <t>Индивидуальная повышенная чувствительность к йоду, гипертиреоз</t>
  </si>
  <si>
    <t>Пантенол</t>
  </si>
  <si>
    <t>Все виды кожных ран (в т.ч. ссадины, ожоги, асептические раны, трофические язвы, трещины кожи); буллезный и пузырчатый дерматит; солнечные ожоги и herpes labialis solaris.</t>
  </si>
  <si>
    <t>Повышенная чувствительность к препарату</t>
  </si>
  <si>
    <t>1 баллон</t>
  </si>
  <si>
    <t>Стрептоцид</t>
  </si>
  <si>
    <t>Применяют в комплексной терапии для лечения гнойных ран, ожогов, фолликулиты, фурункул, карбункул, вульгарные угри, импетиго и другие гнойно-воспалительные процессы мягких тканей: на рану в виде тщательно измельченного порошка (5-10-15 г)</t>
  </si>
  <si>
    <t>Повышенная чувствительность к сульфаниламидам. Заболевания кроветворной системы, угнетение костномозгового кроветворения, анемия, тиреотоксикоз, хроническая сердечная недостаточность, почечная недостаточность, порфирия, печеночная недостаточность</t>
  </si>
  <si>
    <t>Альбуцид (сульфацил натрия)</t>
  </si>
  <si>
    <t>При гнойных конъюнктивитах, блефаритах, гнойных язвах роговицы. По 2-3 капли в нижний конъюнктивальный мешок каждого глаза от 2-3 до 5-6 раз в сутки.</t>
  </si>
  <si>
    <t>Повышенная чувствительность к сульфацетамиду и другим сульфаниламидным препаратам.</t>
  </si>
  <si>
    <t>фурацилин</t>
  </si>
  <si>
    <t>10 таб</t>
  </si>
  <si>
    <t>Обезболивающее</t>
  </si>
  <si>
    <t>Цитрамон</t>
  </si>
  <si>
    <t>Головная боль, мигрень, зубная боль, невралгия, миалгия, артралгия, альгодисменорея. Лихорадочный синдром: при ОРЗ, гриппе.
1 табл однократно для купирования болевого приступа. 1 табл 2-3 р в день при лихорадочном синдроме.</t>
  </si>
  <si>
    <t>Гиперчувствительность; эрозивно-язвенные поражения ЖКТ (в фазе обострения), желудочно-кишечное кровотечение; "аспириновая" астма; гемофилия, геморрагический диатез, тяжелые поражения печени и почек.</t>
  </si>
  <si>
    <t>10 табл</t>
  </si>
  <si>
    <t>Аспирин</t>
  </si>
  <si>
    <t>Лихорадочные состояния при инфекционно-воспалительных заболеваниях. Головная боль, зубная боль, альгодисменорея и др. Профилактика тромбозов и эмболий. Разовая доза составляет 250 - 1000 мг, суточная до 2-3 г.</t>
  </si>
  <si>
    <t>Эрозивно-язвенные заболевания ЖКТ в стадии обострения, бронхиальная астма, индуцированная приемом салицилатов и НПВС, склонность к кровотечениям, почечная/печеночная недостаточность, повышенная чувствительность к ацетилсалициловой кислоте, другим салицилатам или любым компонентам препарата.</t>
  </si>
  <si>
    <t>20 табл</t>
  </si>
  <si>
    <t>Кетанов, Кеторол</t>
  </si>
  <si>
    <t>С целью купирования умеренных и сильных болей следующего генеза и локализации: зубные, головные боли, альгодисменорея,   острая травма мышц, костей и мягких тканей, в том числе растяжения, вывихи, переломы, отит, ишиалгия, фибромиалгия, хроническая патология тканей, остеоартриты, почечные и печеночные колики и так далее. 1 табл однократно для купирования болевого приступа.</t>
  </si>
  <si>
    <t>Синдром назального полипоза, ангионевротический отек, бронхиальная астма, дегидратация и гиповолемия, язвенная болезнь желудка и двенадцатиперстной кишки, нарушение системы свертывания крови, почечная недостаточность средней или тяжелой степени, гиперчувствительность к кеторолаку трометамину.</t>
  </si>
  <si>
    <t>30 табл</t>
  </si>
  <si>
    <t>Но-шпа</t>
  </si>
  <si>
    <t>Для профилактики и лечения функциональных состояний и болевого синдрома, связанных со спазмом гладкой мускулатуры при хроническом гастродуодените, хроническом холецистите, холелитиазе, постхолецистэктомическом синдроме, язвенной болезни желудка и 12-перстной кишки, кардио- и пилороспазме, спастическом колите; альгодисменорея. 40-80 мг 2-3 раза в сутки</t>
  </si>
  <si>
    <t>Гиперчувствительность, выраженная печеночная и почечная недостаточность; ХСН, AV блокада II-III ст., кардиогенный шок, артериальная гипотензия.</t>
  </si>
  <si>
    <t>Диклофенак</t>
  </si>
  <si>
    <t>9 табл</t>
  </si>
  <si>
    <t>При простуде, жаропонижающее, от кашля и т.п.</t>
  </si>
  <si>
    <t>Парацетамол</t>
  </si>
  <si>
    <t>Для симптоматического лечения болевого синдрома различного происхождения легкой и средней интенсивности: головная боль, зубная боль, альгодисменорея, миалгия, невралгия, боль в спине, артралгия, а также состояния, которые сопровождаются гипертермической реакцией при инфекционных и воспалительных заболеваниях.
По 0,5 г 3-4 раза в сутки после еды.</t>
  </si>
  <si>
    <t>Повышенная чувствительность к парацетамолу, печеночная и почечная недостаточность.</t>
  </si>
  <si>
    <t>10 таб</t>
  </si>
  <si>
    <t>Нурофен</t>
  </si>
  <si>
    <t>Лихорадочные состояния при инфекционно-воспалительных заболеваниях. При болевом синдроме слабой или умеренной интенсивности: головная боль; мигрень; зубная боль; боль в ушах и в горле; невралгия; миалгия (фиброзит); боль в спине; артралгия; альгодисменорея; боль при травмах опорно-двигательного аппарата (боль при повреждении связок, растяжениях, спортивных травмах)</t>
  </si>
  <si>
    <t>Острые язвы и обострения язв желудка и двенадцатиперстной кишки; язвенный колит;
угнетении кроветворения, геморрагических диатезах; заболевания зрительного нерва; портальной и артериальной гипертензиях; сердечной недостаточности.</t>
  </si>
  <si>
    <t>18 табл</t>
  </si>
  <si>
    <t>фалиминт</t>
  </si>
  <si>
    <t>Лечение инфекционно-воспалительных заболеваний полости рта и глотки (боль при глотании). По одной таблетке каждые 2-3 часа. Не принимать более 8 таблеток в течение 24 часов.</t>
  </si>
  <si>
    <t>19 табл</t>
  </si>
  <si>
    <t>ларипронт</t>
  </si>
  <si>
    <t>см. фалиминт</t>
  </si>
  <si>
    <t>8 табл</t>
  </si>
  <si>
    <t>гексализ</t>
  </si>
  <si>
    <t>19 шт</t>
  </si>
  <si>
    <t>стоп-ангин</t>
  </si>
  <si>
    <t>8 тбл</t>
  </si>
  <si>
    <t>Ринонорм</t>
  </si>
  <si>
    <t>Острый аллергический ринит, ОРЗ с явлениями ринита, синусит, поллиноз; средний отит (для уменьшения отека слизистой оболочки носоглотки). По 2-3 кап 0.1% раствора или одно впрыскивание из распылителя в каждый носовой ход 4 раза в сутки.</t>
  </si>
  <si>
    <t>Повышенная чувствительность к ксилометазолину</t>
  </si>
  <si>
    <t>1/2 флакона</t>
  </si>
  <si>
    <t>Бромгексин</t>
  </si>
  <si>
    <t>Заболевания дыхательного тракта, сопровождающиеся затруднением отхождения вязкой мокроты: трахеобронхит, бронхиты разной этиологии. 8-16 мг 3-4 раза в сутки</t>
  </si>
  <si>
    <t>Гиперчувствительность, язвенная болезнь желудка в стадии обострения.</t>
  </si>
  <si>
    <t>ок 40 шт</t>
  </si>
  <si>
    <t>Терпинкод</t>
  </si>
  <si>
    <t>Симптоматическое лечение "сухого" кашля любой этиологии при бронхолегочных заболеваниях. По 1 таблетке 2-3 раза в день. Макс продолжительность лечения без консультац врача 5 дней.</t>
  </si>
  <si>
    <t>Гиперчувствительность к компонентам препарата, одновременный прием наркотических анальгетиков или алкоголя (и др. этанол-содержащих жидкостей), бронхиальная астма.</t>
  </si>
  <si>
    <t>15 шт</t>
  </si>
  <si>
    <t>Антигистаминные</t>
  </si>
  <si>
    <t>кларисенс</t>
  </si>
  <si>
    <t>Аллергические заболевания (в т.ч. крапивница, сывороточная болезнь, поллиноз, или сенная лихорадка, ринит, конъюнктивит); анафилактический шок и ангионевротический отек; кожные заболевания (в т.ч. контактный дерматит, острая и хроническая экзема, нейродермит, токсикодермии); профилактика и лечение аллергических и пседоаллергических реакций на прием ЛС и диагностических препаратов; зуд и укусы насекомых; ОРВИ. по 25-50 мг (1-2 таблетки) 3-4 раза в день</t>
  </si>
  <si>
    <t>1 блистер</t>
  </si>
  <si>
    <t>Антибиотики</t>
  </si>
  <si>
    <t>Левомицетин</t>
  </si>
  <si>
    <t>Кишечные инфекции (рюшной тиф, паратиф, сальмонеллез, шигеллез, бруцеллез, туляремия, сыпной тиф и другие риккетсиозы), инфекции желчевыводящих и мочевыводящих путей. За 30 мин до еды, а при развитии и тошноты и рвоты - через 1 ч после еды по 0,25-0,5 г 3-4 р в сутки. Макс 2 г/сут.</t>
  </si>
  <si>
    <t>Повышенная чувствительность к хлорамфениколу, тиамфениколу, азидамфениколу; печеночная и/или почечная недостаточность; заболевания кожи (псориаз, экзема, грибковые поражения), угнетение костномозгового кровотворения.</t>
  </si>
  <si>
    <t>Цифран</t>
  </si>
  <si>
    <t>Инфекции дыхательных путей; инфекции мочевыводящих путей; инфекции ЛОР-органов; гинекологические инфекции; инфекции кожи и мягких тканей: инфицированная язва, абсцессы, инфицированные ожоги; системные инфекции. Лечение диареи амебной или смешанной (амебной и бактериальной) этиологии. По 250-500 мг каждые 12 часов в теч 7-10 макс 14 дней.</t>
  </si>
  <si>
    <t>Гиперчувствительность (в т.ч. к др. фторхинолонам)</t>
  </si>
  <si>
    <t>Желудочные и т.п.</t>
  </si>
  <si>
    <t>Активированный уголь</t>
  </si>
  <si>
    <t>Дезинтоксикация при экзо- и эндогенных интоксикациях: диспепсия, метеоризм, процессы гниения, брожения, гиперсекреция слизи, HCl, желудочного сока, диарея; отравление алкалоидами, гликозидами, солями тяжелых металлов, пищевая интоксикация; пищевая токсикоинфекция, дизентерия, сальмонеллез, ожоговая болезнь в стадии токсемии и септикотоксемии; почечная недостаточность, хронический гепатит, острый вирусный гепатит, цирроз печени, атопический дерматит, бронхиальная астма, гастрит, хронический холецистит, энтероколит, холецистопанкреатит; отравления химическими соединениями и ЛС. При метеоризме, диспепсии, повышенной кислотности желудка принимают 1-2 г 3-4 раза в день. При отравлениях 20-30 г внутрь в виде водной взвеси (раскрошить таблетки в 1/2 стакана воды)</t>
  </si>
  <si>
    <t>Гиперчувствительность, язвенные поражения ЖКТ (в т.ч. язвенная болезнь желудка и 12-перстной кишки, неспецифический язвенный колит), кровотечения из ЖКТ, одновременное назначение антитоксических ЛС, эффект которых развивается после всасывания (метионин и др.).</t>
  </si>
  <si>
    <t>100 табл</t>
  </si>
  <si>
    <t>Смекта</t>
  </si>
  <si>
    <t>Диарея (аллергического, лекарственного генеза; нарушение режима питания и качественного состава пищи), гастрит, язвенная болезнь желудка и 12-перстной кишки, колит; диарея инфекционного генеза - в составе комплексной терапии. Симптоматическое лечение болей, связанных с заболеваниями пищевода, желудка, двенадцатиперстной кишки и кишечными коликами  По 3 г (1 пакетик) 3 раза в сутки, содержимое пакетика растворяют в воде.</t>
  </si>
  <si>
    <t>Гиперчувствительность, кишечная непроходимость.</t>
  </si>
  <si>
    <t>9 пак</t>
  </si>
  <si>
    <t>Пензитал</t>
  </si>
  <si>
    <t>Хронический панкреатит; для улучшения переваривания пищи для лиц с нормальной функцией ЖКТ в случае погрешностей в питании (употребление жирной пищи, нерегулярное питание, прием большого количества пищи). Внутрь во время или после приема пищи, таблетки не разжевывают и запивают нещелочной жидкостью (вода, фруктовые соки), по 1-2 таблетки 3 р/сут.</t>
  </si>
  <si>
    <t>Острый панкреатит; обострение хронического панкреатита; повышенная чувствительность к компонентам препарата.</t>
  </si>
  <si>
    <t>13 таб</t>
  </si>
  <si>
    <t>Регидрон</t>
  </si>
  <si>
    <t>Восстановление водно-электролитного равновесия, коррекция ацидоза при острой диарее, рвоте, при тепловых поражениях, связанных с нарушениями водно-электролитного обмена; с целью профилактики - тепловые и физические нагрузки, приводящие к интенсивному потоотделению. Один пакетик растворяют в 1 л воды. Лечение начать с началом диареи, рвоты в количестве, которое вдвое превышает потерю массы тела, вызванную диареей или рвотой.</t>
  </si>
  <si>
    <t>Нарушения функции почек; сахарный диабет; бессознательное состояние; кишечная непроходимость; повышенная чувствительность к компонентам препарата</t>
  </si>
  <si>
    <t>3 шт</t>
  </si>
  <si>
    <t>Лоперамид</t>
  </si>
  <si>
    <t>Острая и хроническая диарея. Назначают в начальной дозе 4 мг, в дальнейшем - по 2 мг после каждого акта дефекации в случае жидкого стула. При появлении нормального стула или при отсутствии стула более 12 ч препарат отменяют.</t>
  </si>
  <si>
    <t>Острая дизентерия и другие инфекции ЖКТ (вызванные, в т.ч. Salmonella spp., Shigella spp., Campylobacter spp.); кишечная непроходимость (в т.ч. при необходимости избегать подавления перистальтики); дивертикулез; острый язвенный колит; диарея, вызванная приемом антибиотиков. Повышенная чувствительность к лоперамиду и/или другим компонентам препарата.</t>
  </si>
  <si>
    <t>10 капс</t>
  </si>
  <si>
    <t>Рутацид + гастал</t>
  </si>
  <si>
    <t>Дискомфорт и боли в эпигастрии, изжога, кислая отрыжка после погрешностей в диете, избыточного употребления алкоголя, приема лекарственных средств, острый гастрит, хронический гастрит с повышенной секреторной функцией в фазе обострения, острый и хронический дуоденит, язвенная болезнь желудка и двенадцатиперстной кишки. По 1-2 таблетке 4-5 раза в сутки через час после еды и перед сном. Рутацид мелко разжевать. Гастал постепенно рассасывать.</t>
  </si>
  <si>
    <t>Почечная недостаточность, повышенная чувствительность к к компонентам препарата</t>
  </si>
  <si>
    <t>4 таб</t>
  </si>
  <si>
    <t>Сердечные</t>
  </si>
  <si>
    <t>Валидол</t>
  </si>
  <si>
    <t>Кардиалгия, стенокардия, синдром "укачивания" (тошнота, рвота при морской и воздушной болезни), истерия, невроз, головная боль на фоне приема нитратов. Сублингвально, по 1 таблетке 2-3 раза в день.</t>
  </si>
  <si>
    <t>Гиперчувствительность.</t>
  </si>
  <si>
    <t>4 табл</t>
  </si>
  <si>
    <t>Нитроглицерин</t>
  </si>
  <si>
    <t>Стенокардитические боли, острая левожелудочковая недостаточность (сердечная астма, интерстициальный и альвеолярный отек легких). Сублингвально: таблетки — 0,15–0,5 мг на прием, при необходимости повторно через 5 мин</t>
  </si>
  <si>
    <t>Повышенная чувствительность к нитратам, неконтролируемая гиповолемия, недавно перенесенная травма головы, артериальная гипотензия (сАД &lt;90 мм рт.ст.); тяжелая почечная недостаточность.</t>
  </si>
  <si>
    <t>40 таб</t>
  </si>
  <si>
    <t>Валокордин</t>
  </si>
  <si>
    <t>Невроз, раздражительность, тревожность, коронароспазм (нерезко выраженный), ИБС, тахикардия, бессонница, артериальная гипертензия (ранние стадии), кардиалгия, состояния возбуждения, сопровождающиеся выраженными вегетативными реакциями.
По 15–20 капель 3 раза в день до еды с небольшим количеством жидкости.</t>
  </si>
  <si>
    <t>Повышенная чувствительность к любому из компонентов препарата; выраженные нарушения функции почек и/или печени;</t>
  </si>
  <si>
    <t>1 пуз</t>
  </si>
  <si>
    <t>Ацикловир</t>
  </si>
  <si>
    <t>Трентал</t>
  </si>
  <si>
    <t>Нарушения периферического кровообращения, нарушения трофики тканей (посттромботический синдром, варикозное расширение вен, трофические язвы голени, гангрена, отморожения); нарушения мозгового кровообращения: ишемические и постапоплексические состояния.</t>
  </si>
  <si>
    <t>Гиперчувствительность к пентоксифиллину и др. производным ксантина; острый инфаркт миокарда; порфирия, массивное кровотечение</t>
  </si>
  <si>
    <t>20 шт</t>
  </si>
  <si>
    <t>Мази</t>
  </si>
  <si>
    <t>Левомеколь</t>
  </si>
  <si>
    <t>1 тюбик</t>
  </si>
  <si>
    <t>Травмы сухожилий, связок, мышц и суставов, для снятия боли и воспаления при растяжениях, вывихах, ушибах в суставах и мышцах. Наносить только на неповрежденные участки кожи, избегая попадания на открытые раны. 2-4 г мази или геля (соответствует 2-2,5 см выдавливаемой полоски геля) наносят 3-4 раза/сут на пораженную зону и осторожно втирают; после нанесения необходимо вымыть руки.</t>
  </si>
  <si>
    <t>Повышенная чувствительность к диклофенаку натрия.</t>
  </si>
  <si>
    <t>1 тюбик</t>
  </si>
  <si>
    <t>Простой герпес кожи, генитальный герпес (первичный и рецидивирующий); опоясывающий лишай. Наносить на пораженную поверхность 5 раз/сут (через 4 ч.) в теч 5-7 макс 10 дней.</t>
  </si>
  <si>
    <t>Гиперчувствительность к ацикловиру или какому-либо другому компоненту препарата.</t>
  </si>
  <si>
    <t>крем детский</t>
  </si>
  <si>
    <t>3!! тюбика</t>
  </si>
  <si>
    <t>Инъекции</t>
  </si>
  <si>
    <t>Адреналин</t>
  </si>
  <si>
    <t>анафилактический шок, острые медикаментозные аллергические реакции (развивающиеся при применении лекарственных средств, сывороток, употреблении пищевых продуктов, укусах насекомых или введении других аллергенов.); приступы бронхиальной астмы; гипогликемия вследствие передозировки инсулина; артериальная гипотензия, не поддающаяся воздействию адекватных объемов замещающих жидкостей (в т.ч. шок, травма, бактериемия, почечная недостаточность, передозировка лекарственных средств). Подкожно/внутримышечно 0,3-1 мл 0,1% раствора. При острой остановке сердца внутрисердечно в разведении 1:10000</t>
  </si>
  <si>
    <t>Артериальная гипертония, выраженный атеросклероз, сахарный диабет, тиреотоксикоз, закрытоугольная глаукома, повышенная чувствительность к эпинефрину.</t>
  </si>
  <si>
    <t>2 амп</t>
  </si>
  <si>
    <t>Кетанов</t>
  </si>
  <si>
    <t>Болевой синдром средней и сильной интенсивности различного генеза (в т.ч. вывихи, переломы, разрывы и растяжения связок, ушибы, ожоги и др.). Вводят глубоко внутримышечно в минимально эффективных дозах. 10-30 мг однократно или в зависимости от тяжести болевого синдрома по 10-30 мг каждые 4-6 ч. При в/м введении максимальная суточная доза 90 мг</t>
  </si>
  <si>
    <t>Повышенная чувствительность к кеторолаку или другим нестероидным противовоспалительным средствам, "аспириновая" астма, бронхоспазм, гиповолемия (независимо от вызвавшей ее причины), дегидратация; печеночная и/или почечная недостаточность; гипокоагуляция</t>
  </si>
  <si>
    <t>17  амп</t>
  </si>
  <si>
    <t>Дексаметазон</t>
  </si>
  <si>
    <t>Шок различного генеза (ожоговый, травматический, токсический); отек головного мозга; астматический статус; тяжелые аллергические реакции (отек Квинке, бронхоспазм, дерматоз, острая анафилактическая реакция на лекарственные препараты, переливание сыворотки, пирогенные реакции). В/м от 4 до 20 мг дексаметазона 3-4 раза</t>
  </si>
  <si>
    <t>Для кратковременного применения по "жизненным" показаниям единственным противопоказанием является гиперчувствительность. Язвенная болезнь желудка и двенадцатиперстной кишки, острый эндокардит, психические расстройства (в т. ч. острые психозы), нефрит, острые и хронические инфекции, сердечная недостаточность, декомпенсация сердечной деятельности, патологическая кровоточивость и пр.</t>
  </si>
  <si>
    <t>-</t>
  </si>
  <si>
    <t>преднизолон</t>
  </si>
  <si>
    <t>6 амп</t>
  </si>
  <si>
    <t>Витамины</t>
  </si>
  <si>
    <t>Аскорбинка в пакетиках</t>
  </si>
  <si>
    <t>60 шт</t>
  </si>
  <si>
    <t>Жгут</t>
  </si>
  <si>
    <t>Градусник ртутный</t>
  </si>
  <si>
    <t>Нашатырный спирт</t>
  </si>
  <si>
    <t>Шприцы</t>
  </si>
  <si>
    <t>17 шт</t>
  </si>
  <si>
    <t>пинцет</t>
  </si>
  <si>
    <t>вес</t>
  </si>
  <si>
    <t>КУХНЯ</t>
  </si>
  <si>
    <t>скороварка 5л</t>
  </si>
  <si>
    <t>кастрюлька 6л</t>
  </si>
  <si>
    <t>половник</t>
  </si>
  <si>
    <t>шершавчик</t>
  </si>
  <si>
    <t>печка</t>
  </si>
  <si>
    <t>стеклуха</t>
  </si>
  <si>
    <t>горелка primus omni (осн) + ремнабор</t>
  </si>
  <si>
    <t>горелка primus multi (зап)</t>
  </si>
  <si>
    <t>баллон для горелки 0,6</t>
  </si>
  <si>
    <t>мешок дежурного</t>
  </si>
  <si>
    <t>мешок для мусора</t>
  </si>
  <si>
    <t>БИВАК</t>
  </si>
  <si>
    <t>шатер</t>
  </si>
  <si>
    <t>эспандеры для  ЦК 2шт</t>
  </si>
  <si>
    <t>спальник 2ка внутренний</t>
  </si>
  <si>
    <t>спальник 2ка внешний</t>
  </si>
  <si>
    <t>спальник 3ка внутренний</t>
  </si>
  <si>
    <t>спальник 3ка внешний</t>
  </si>
  <si>
    <t>щетка сметка</t>
  </si>
  <si>
    <t>диодна лампа в палатку + батарейки (3комп)</t>
  </si>
  <si>
    <t>колонки + батарейки (5компл)</t>
  </si>
  <si>
    <t>пила цепочка</t>
  </si>
  <si>
    <t>пила ручная Fiskars SW75</t>
  </si>
  <si>
    <t>топор Fiskars X7</t>
  </si>
  <si>
    <t>ПРОЧЕЕ</t>
  </si>
  <si>
    <t>команабор</t>
  </si>
  <si>
    <t>диктофон</t>
  </si>
  <si>
    <t>GPS + батарейки</t>
  </si>
  <si>
    <t>термометр+анемометр</t>
  </si>
  <si>
    <t>спутниковый телефон + 2 батареи</t>
  </si>
  <si>
    <t>флаг</t>
  </si>
  <si>
    <t>аптека</t>
  </si>
  <si>
    <t>ремнабор</t>
  </si>
  <si>
    <t>рациии</t>
  </si>
  <si>
    <t>фото мыльница</t>
  </si>
  <si>
    <t>СПЕЦИАЛЬНОЕ</t>
  </si>
  <si>
    <t>веревка 50м х 8мм Калининград статика</t>
  </si>
  <si>
    <t>веревка 50м х 9мм Калининград статика</t>
  </si>
  <si>
    <t>веревка 50м х 6мм  статика</t>
  </si>
  <si>
    <t>лопата Фискарс</t>
  </si>
  <si>
    <t>лопата BD Transfer 7</t>
  </si>
  <si>
    <t>0.77</t>
  </si>
  <si>
    <t>снежный лист</t>
  </si>
  <si>
    <t>самовыверт</t>
  </si>
  <si>
    <t>лавинный щуп BD</t>
  </si>
  <si>
    <t>лавинный щуп Arva</t>
  </si>
  <si>
    <t>на каждого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</si>
</sst>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7" x14ac:knownFonts="1">
    <font>
      <sz val="10"/>
      <color rgb="FF000000"/>
      <name val="Arial"/>
    </font>
    <font>
      <sz val="8"/>
      <color rgb="FF010000"/>
      <name val="Arial"/>
    </font>
    <font>
      <sz val="10"/>
      <color rgb="FF010000"/>
      <name val="Arial"/>
    </font>
    <font>
      <sz val="10"/>
      <color rgb="FF010000"/>
      <name val="Arial"/>
    </font>
    <font>
      <sz val="8"/>
      <color rgb="FF010000"/>
      <name val="Arial"/>
    </font>
    <font>
      <sz val="10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00000"/>
      <name val="Arial"/>
    </font>
    <font>
      <sz val="8"/>
      <color rgb="FF01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10"/>
      <color rgb="FF00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00000"/>
      <name val="Arial"/>
    </font>
    <font>
      <sz val="10"/>
      <color rgb="FF000000"/>
      <name val="Arial"/>
    </font>
    <font>
      <sz val="8"/>
      <color rgb="FF010000"/>
      <name val="Arial"/>
    </font>
    <font>
      <sz val="10"/>
      <color rgb="FF010000"/>
      <name val="Arial"/>
    </font>
    <font>
      <sz val="10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10"/>
      <color rgb="FF010000"/>
      <name val="Arial"/>
    </font>
    <font>
      <sz val="8"/>
      <color rgb="FF010000"/>
      <name val="Arial"/>
    </font>
    <font>
      <sz val="10"/>
      <color rgb="FF000000"/>
      <name val="Arial"/>
    </font>
    <font>
      <sz val="12"/>
      <color rgb="FF000000"/>
      <name val="Arial"/>
    </font>
    <font>
      <sz val="6"/>
      <color rgb="FF010000"/>
      <name val="Arial"/>
    </font>
    <font>
      <sz val="10"/>
      <color rgb="FF010000"/>
      <name val="Arial"/>
    </font>
    <font>
      <sz val="10"/>
      <color rgb="FF000000"/>
      <name val="Arial"/>
    </font>
    <font>
      <sz val="10"/>
      <color rgb="FF010000"/>
      <name val="Arial"/>
    </font>
    <font>
      <sz val="10"/>
      <color rgb="FF000000"/>
      <name val="Arial"/>
    </font>
    <font>
      <sz val="8"/>
      <color rgb="FF010000"/>
      <name val="Arial"/>
    </font>
    <font>
      <sz val="8"/>
      <color rgb="FF00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8"/>
      <color rgb="FF010000"/>
      <name val="Arial"/>
    </font>
    <font>
      <sz val="10"/>
      <color rgb="FF000000"/>
      <name val="Arial"/>
    </font>
    <font>
      <sz val="8"/>
      <color rgb="FF000000"/>
      <name val="Arial"/>
    </font>
    <font>
      <sz val="10"/>
      <color rgb="FF010000"/>
      <name val="Arial"/>
    </font>
    <font>
      <sz val="8"/>
      <color rgb="FF010000"/>
      <name val="Arial"/>
    </font>
    <font>
      <sz val="14"/>
      <color rgb="FF800080"/>
      <name val="Arial"/>
    </font>
    <font>
      <sz val="12"/>
      <color rgb="FF000000"/>
      <name val="Arial"/>
    </font>
    <font>
      <sz val="8"/>
      <color rgb="FF010000"/>
      <name val="Arial"/>
    </font>
    <font>
      <sz val="8"/>
      <color rgb="FF010000"/>
      <name val="Arial"/>
    </font>
    <font>
      <sz val="12"/>
      <color rgb="FF000000"/>
      <name val="Arial"/>
    </font>
    <font>
      <sz val="10"/>
      <color rgb="FF000000"/>
      <name val="Arial"/>
    </font>
    <font>
      <sz val="8"/>
      <color rgb="FF010000"/>
      <name val="Arial"/>
    </font>
    <font>
      <sz val="8"/>
      <color rgb="FF010000"/>
      <name val="Arial"/>
    </font>
    <font>
      <sz val="6"/>
      <color rgb="FF010000"/>
      <name val="Arial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B7B7B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9FC5E8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950E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3" borderId="3" xfId="0" applyFont="1" applyFill="1" applyBorder="1" applyAlignment="1">
      <alignment horizontal="center" wrapText="1"/>
    </xf>
    <xf numFmtId="0" fontId="6" fillId="0" borderId="4" xfId="0" applyFont="1" applyBorder="1" applyAlignment="1">
      <alignment wrapText="1"/>
    </xf>
    <xf numFmtId="0" fontId="7" fillId="4" borderId="5" xfId="0" applyFont="1" applyFill="1" applyBorder="1" applyAlignment="1">
      <alignment wrapText="1"/>
    </xf>
    <xf numFmtId="0" fontId="8" fillId="5" borderId="7" xfId="0" applyFont="1" applyFill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wrapText="1"/>
    </xf>
    <xf numFmtId="0" fontId="11" fillId="0" borderId="11" xfId="0" applyFont="1" applyBorder="1" applyAlignment="1">
      <alignment horizontal="left" wrapText="1"/>
    </xf>
    <xf numFmtId="0" fontId="12" fillId="0" borderId="0" xfId="0" applyFont="1" applyAlignment="1">
      <alignment wrapText="1"/>
    </xf>
    <xf numFmtId="0" fontId="13" fillId="0" borderId="12" xfId="0" applyFont="1" applyBorder="1" applyAlignment="1">
      <alignment wrapText="1"/>
    </xf>
    <xf numFmtId="0" fontId="14" fillId="0" borderId="13" xfId="0" applyFont="1" applyBorder="1" applyAlignment="1">
      <alignment horizontal="left" wrapText="1"/>
    </xf>
    <xf numFmtId="0" fontId="15" fillId="7" borderId="14" xfId="0" applyFont="1" applyFill="1" applyBorder="1" applyAlignment="1">
      <alignment horizontal="center" wrapText="1"/>
    </xf>
    <xf numFmtId="0" fontId="16" fillId="8" borderId="15" xfId="0" applyFont="1" applyFill="1" applyBorder="1" applyAlignment="1">
      <alignment wrapText="1"/>
    </xf>
    <xf numFmtId="0" fontId="17" fillId="9" borderId="16" xfId="0" applyFont="1" applyFill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20" fillId="10" borderId="18" xfId="0" applyFont="1" applyFill="1" applyBorder="1" applyAlignment="1">
      <alignment wrapText="1"/>
    </xf>
    <xf numFmtId="0" fontId="22" fillId="0" borderId="19" xfId="0" applyFont="1" applyBorder="1" applyAlignment="1">
      <alignment wrapText="1"/>
    </xf>
    <xf numFmtId="0" fontId="23" fillId="11" borderId="21" xfId="0" applyFont="1" applyFill="1" applyBorder="1" applyAlignment="1">
      <alignment horizontal="center" wrapText="1"/>
    </xf>
    <xf numFmtId="0" fontId="24" fillId="0" borderId="22" xfId="0" applyFont="1" applyBorder="1" applyAlignment="1">
      <alignment horizontal="center" vertical="center" wrapText="1"/>
    </xf>
    <xf numFmtId="0" fontId="26" fillId="12" borderId="23" xfId="0" applyFont="1" applyFill="1" applyBorder="1" applyAlignment="1">
      <alignment horizontal="center" wrapText="1"/>
    </xf>
    <xf numFmtId="0" fontId="0" fillId="0" borderId="24" xfId="0" applyBorder="1" applyAlignment="1">
      <alignment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9" fillId="13" borderId="25" xfId="0" applyFont="1" applyFill="1" applyBorder="1" applyAlignment="1">
      <alignment horizontal="center" wrapText="1"/>
    </xf>
    <xf numFmtId="0" fontId="30" fillId="0" borderId="0" xfId="0" applyFont="1" applyAlignment="1">
      <alignment wrapText="1"/>
    </xf>
    <xf numFmtId="0" fontId="31" fillId="15" borderId="27" xfId="0" applyFont="1" applyFill="1" applyBorder="1" applyAlignment="1">
      <alignment horizontal="left" wrapText="1"/>
    </xf>
    <xf numFmtId="0" fontId="0" fillId="0" borderId="29" xfId="0" applyBorder="1" applyAlignment="1">
      <alignment wrapText="1"/>
    </xf>
    <xf numFmtId="0" fontId="33" fillId="0" borderId="30" xfId="0" applyFont="1" applyBorder="1" applyAlignment="1">
      <alignment horizontal="left" wrapText="1"/>
    </xf>
    <xf numFmtId="0" fontId="34" fillId="17" borderId="31" xfId="0" applyFont="1" applyFill="1" applyBorder="1" applyAlignment="1">
      <alignment wrapText="1"/>
    </xf>
    <xf numFmtId="0" fontId="35" fillId="18" borderId="32" xfId="0" applyFont="1" applyFill="1" applyBorder="1" applyAlignment="1">
      <alignment wrapText="1"/>
    </xf>
    <xf numFmtId="0" fontId="36" fillId="19" borderId="33" xfId="0" applyFont="1" applyFill="1" applyBorder="1" applyAlignment="1">
      <alignment wrapText="1"/>
    </xf>
    <xf numFmtId="0" fontId="37" fillId="20" borderId="34" xfId="0" applyFont="1" applyFill="1" applyBorder="1" applyAlignment="1">
      <alignment wrapText="1"/>
    </xf>
    <xf numFmtId="0" fontId="38" fillId="0" borderId="35" xfId="0" applyFont="1" applyBorder="1" applyAlignment="1">
      <alignment horizontal="center" vertical="center" wrapText="1"/>
    </xf>
    <xf numFmtId="0" fontId="0" fillId="21" borderId="0" xfId="0" applyFill="1" applyAlignment="1">
      <alignment wrapText="1"/>
    </xf>
    <xf numFmtId="0" fontId="40" fillId="22" borderId="36" xfId="0" applyFont="1" applyFill="1" applyBorder="1" applyAlignment="1">
      <alignment horizontal="center" wrapText="1"/>
    </xf>
    <xf numFmtId="0" fontId="41" fillId="23" borderId="37" xfId="0" applyFont="1" applyFill="1" applyBorder="1" applyAlignment="1">
      <alignment wrapText="1"/>
    </xf>
    <xf numFmtId="0" fontId="0" fillId="0" borderId="0" xfId="0" applyAlignment="1">
      <alignment horizontal="center" wrapText="1"/>
    </xf>
    <xf numFmtId="0" fontId="42" fillId="24" borderId="38" xfId="0" applyFont="1" applyFill="1" applyBorder="1" applyAlignment="1">
      <alignment horizontal="center" wrapText="1"/>
    </xf>
    <xf numFmtId="0" fontId="43" fillId="0" borderId="0" xfId="0" applyFont="1" applyAlignment="1">
      <alignment wrapText="1"/>
    </xf>
    <xf numFmtId="0" fontId="44" fillId="25" borderId="39" xfId="0" applyFont="1" applyFill="1" applyBorder="1" applyAlignment="1">
      <alignment horizontal="center" wrapText="1"/>
    </xf>
    <xf numFmtId="0" fontId="45" fillId="26" borderId="0" xfId="0" applyFont="1" applyFill="1" applyAlignment="1">
      <alignment horizontal="center" wrapText="1"/>
    </xf>
    <xf numFmtId="0" fontId="46" fillId="0" borderId="40" xfId="0" applyFont="1" applyBorder="1" applyAlignment="1">
      <alignment horizontal="left" wrapText="1"/>
    </xf>
    <xf numFmtId="0" fontId="47" fillId="28" borderId="43" xfId="0" applyFont="1" applyFill="1" applyBorder="1" applyAlignment="1">
      <alignment wrapText="1"/>
    </xf>
    <xf numFmtId="0" fontId="0" fillId="29" borderId="0" xfId="0" applyFill="1" applyAlignment="1">
      <alignment wrapText="1"/>
    </xf>
    <xf numFmtId="0" fontId="48" fillId="0" borderId="44" xfId="0" applyFont="1" applyBorder="1" applyAlignment="1">
      <alignment horizontal="center" wrapText="1"/>
    </xf>
    <xf numFmtId="0" fontId="49" fillId="0" borderId="46" xfId="0" applyFont="1" applyBorder="1" applyAlignment="1">
      <alignment horizontal="left" wrapText="1"/>
    </xf>
    <xf numFmtId="0" fontId="50" fillId="30" borderId="47" xfId="0" applyFont="1" applyFill="1" applyBorder="1" applyAlignment="1">
      <alignment horizontal="left" wrapText="1"/>
    </xf>
    <xf numFmtId="0" fontId="51" fillId="0" borderId="48" xfId="0" applyFont="1" applyBorder="1" applyAlignment="1">
      <alignment wrapText="1"/>
    </xf>
    <xf numFmtId="0" fontId="52" fillId="0" borderId="49" xfId="0" applyFont="1" applyBorder="1" applyAlignment="1">
      <alignment wrapText="1"/>
    </xf>
    <xf numFmtId="0" fontId="53" fillId="31" borderId="51" xfId="0" applyFont="1" applyFill="1" applyBorder="1" applyAlignment="1">
      <alignment horizontal="center" wrapText="1"/>
    </xf>
    <xf numFmtId="0" fontId="0" fillId="0" borderId="53" xfId="0" applyBorder="1" applyAlignment="1">
      <alignment horizontal="left" wrapText="1"/>
    </xf>
    <xf numFmtId="0" fontId="54" fillId="0" borderId="10" xfId="0" applyFont="1" applyBorder="1" applyAlignment="1">
      <alignment horizontal="left" wrapText="1"/>
    </xf>
    <xf numFmtId="0" fontId="55" fillId="14" borderId="26" xfId="0" applyFont="1" applyFill="1" applyBorder="1" applyAlignment="1">
      <alignment horizontal="left" wrapText="1"/>
    </xf>
    <xf numFmtId="0" fontId="55" fillId="27" borderId="42" xfId="0" applyFont="1" applyFill="1" applyBorder="1" applyAlignment="1">
      <alignment horizontal="left" wrapText="1"/>
    </xf>
    <xf numFmtId="0" fontId="55" fillId="0" borderId="41" xfId="0" applyFont="1" applyBorder="1" applyAlignment="1">
      <alignment horizontal="left" wrapText="1"/>
    </xf>
    <xf numFmtId="0" fontId="55" fillId="0" borderId="50" xfId="0" applyFont="1" applyBorder="1" applyAlignment="1">
      <alignment horizontal="left" wrapText="1"/>
    </xf>
    <xf numFmtId="0" fontId="55" fillId="16" borderId="28" xfId="0" applyFont="1" applyFill="1" applyBorder="1" applyAlignment="1">
      <alignment horizontal="left" wrapText="1"/>
    </xf>
    <xf numFmtId="0" fontId="55" fillId="0" borderId="20" xfId="0" applyFont="1" applyBorder="1" applyAlignment="1">
      <alignment horizontal="left" wrapText="1"/>
    </xf>
    <xf numFmtId="0" fontId="55" fillId="32" borderId="52" xfId="0" applyFont="1" applyFill="1" applyBorder="1" applyAlignment="1">
      <alignment horizontal="left" wrapText="1"/>
    </xf>
    <xf numFmtId="0" fontId="55" fillId="0" borderId="6" xfId="0" applyFont="1" applyBorder="1" applyAlignment="1">
      <alignment horizontal="left" wrapText="1"/>
    </xf>
    <xf numFmtId="0" fontId="56" fillId="0" borderId="45" xfId="0" applyFont="1" applyBorder="1" applyAlignment="1">
      <alignment horizontal="right" wrapText="1"/>
    </xf>
    <xf numFmtId="0" fontId="54" fillId="0" borderId="0" xfId="0" applyFont="1" applyAlignment="1">
      <alignment wrapText="1"/>
    </xf>
    <xf numFmtId="0" fontId="32" fillId="0" borderId="46" xfId="0" applyFont="1" applyBorder="1" applyAlignment="1">
      <alignment wrapText="1"/>
    </xf>
    <xf numFmtId="0" fontId="17" fillId="9" borderId="46" xfId="0" applyFont="1" applyFill="1" applyBorder="1" applyAlignment="1">
      <alignment horizontal="center" wrapText="1"/>
    </xf>
    <xf numFmtId="0" fontId="48" fillId="0" borderId="46" xfId="0" applyFont="1" applyBorder="1" applyAlignment="1">
      <alignment horizontal="center" wrapText="1"/>
    </xf>
    <xf numFmtId="0" fontId="52" fillId="0" borderId="46" xfId="0" applyFont="1" applyBorder="1" applyAlignment="1">
      <alignment wrapText="1"/>
    </xf>
    <xf numFmtId="0" fontId="21" fillId="0" borderId="54" xfId="0" applyFont="1" applyBorder="1" applyAlignment="1">
      <alignment wrapText="1"/>
    </xf>
    <xf numFmtId="0" fontId="5" fillId="0" borderId="54" xfId="0" applyFont="1" applyBorder="1" applyAlignment="1">
      <alignment wrapText="1"/>
    </xf>
    <xf numFmtId="0" fontId="39" fillId="0" borderId="54" xfId="0" applyFont="1" applyBorder="1" applyAlignment="1">
      <alignment horizontal="center" vertical="center" wrapText="1"/>
    </xf>
    <xf numFmtId="0" fontId="39" fillId="0" borderId="54" xfId="0" applyFont="1" applyBorder="1" applyAlignment="1">
      <alignment vertical="center" wrapText="1"/>
    </xf>
    <xf numFmtId="0" fontId="51" fillId="0" borderId="54" xfId="0" applyFont="1" applyBorder="1" applyAlignment="1">
      <alignment wrapText="1"/>
    </xf>
    <xf numFmtId="0" fontId="3" fillId="33" borderId="54" xfId="0" applyFont="1" applyFill="1" applyBorder="1" applyAlignment="1">
      <alignment wrapText="1"/>
    </xf>
    <xf numFmtId="0" fontId="25" fillId="0" borderId="54" xfId="0" applyFont="1" applyBorder="1" applyAlignment="1">
      <alignment wrapText="1"/>
    </xf>
    <xf numFmtId="0" fontId="30" fillId="0" borderId="54" xfId="0" applyFont="1" applyBorder="1" applyAlignment="1">
      <alignment wrapText="1"/>
    </xf>
    <xf numFmtId="0" fontId="0" fillId="0" borderId="5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8"/>
  <sheetViews>
    <sheetView tabSelected="1" topLeftCell="A13" workbookViewId="0">
      <selection activeCell="K63" sqref="K63"/>
    </sheetView>
  </sheetViews>
  <sheetFormatPr defaultColWidth="17.140625" defaultRowHeight="12.75" customHeight="1" x14ac:dyDescent="0.2"/>
  <cols>
    <col min="2" max="2" width="13.28515625" customWidth="1"/>
    <col min="3" max="3" width="4.42578125" customWidth="1"/>
    <col min="4" max="5" width="4.28515625" customWidth="1"/>
    <col min="6" max="6" width="4.140625" customWidth="1"/>
    <col min="7" max="7" width="3.42578125" customWidth="1"/>
    <col min="8" max="8" width="4.140625" customWidth="1"/>
    <col min="9" max="9" width="3.85546875" customWidth="1"/>
    <col min="10" max="10" width="4.28515625" customWidth="1"/>
    <col min="11" max="11" width="7.28515625" customWidth="1"/>
    <col min="12" max="12" width="4.5703125" customWidth="1"/>
    <col min="13" max="13" width="4.42578125" customWidth="1"/>
    <col min="14" max="14" width="3.85546875" customWidth="1"/>
    <col min="15" max="15" width="4.140625" customWidth="1"/>
    <col min="16" max="16" width="3.7109375" customWidth="1"/>
    <col min="17" max="18" width="4.140625" customWidth="1"/>
    <col min="19" max="19" width="4.42578125" customWidth="1"/>
    <col min="20" max="20" width="7.5703125" customWidth="1"/>
    <col min="21" max="21" width="6.140625" customWidth="1"/>
    <col min="22" max="23" width="3.85546875" customWidth="1"/>
    <col min="24" max="24" width="4.28515625" customWidth="1"/>
    <col min="25" max="25" width="3.42578125" customWidth="1"/>
    <col min="26" max="26" width="4" customWidth="1"/>
    <col min="27" max="27" width="4.140625" customWidth="1"/>
    <col min="28" max="28" width="4.28515625" customWidth="1"/>
    <col min="29" max="29" width="9.5703125" customWidth="1"/>
  </cols>
  <sheetData>
    <row r="1" spans="1:29" x14ac:dyDescent="0.2">
      <c r="A1" s="27" t="s">
        <v>0</v>
      </c>
      <c r="B1" s="41">
        <v>21</v>
      </c>
    </row>
    <row r="2" spans="1:29" x14ac:dyDescent="0.2">
      <c r="A2" s="19" t="s">
        <v>1</v>
      </c>
      <c r="B2" s="2">
        <v>5</v>
      </c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29" ht="17.25" x14ac:dyDescent="0.2">
      <c r="A3" s="33"/>
      <c r="B3" s="26" t="s">
        <v>2</v>
      </c>
      <c r="C3" s="26" t="s">
        <v>3</v>
      </c>
      <c r="D3" s="37">
        <v>1</v>
      </c>
      <c r="E3" s="37">
        <v>2</v>
      </c>
      <c r="F3" s="37">
        <v>3</v>
      </c>
      <c r="G3" s="37">
        <v>4</v>
      </c>
      <c r="H3" s="37">
        <v>5</v>
      </c>
      <c r="I3" s="37">
        <v>6</v>
      </c>
      <c r="J3" s="37">
        <v>7</v>
      </c>
      <c r="K3" s="26" t="s">
        <v>2</v>
      </c>
      <c r="L3" s="26" t="s">
        <v>3</v>
      </c>
      <c r="M3" s="37">
        <v>8</v>
      </c>
      <c r="N3" s="37">
        <v>9</v>
      </c>
      <c r="O3" s="37">
        <v>10</v>
      </c>
      <c r="P3" s="37">
        <v>11</v>
      </c>
      <c r="Q3" s="37">
        <v>12</v>
      </c>
      <c r="R3" s="37">
        <v>13</v>
      </c>
      <c r="S3" s="37">
        <v>14</v>
      </c>
      <c r="T3" s="52" t="s">
        <v>2</v>
      </c>
      <c r="U3" s="52" t="s">
        <v>3</v>
      </c>
      <c r="V3" s="37">
        <v>15</v>
      </c>
      <c r="W3" s="37">
        <v>16</v>
      </c>
      <c r="X3" s="37">
        <v>17</v>
      </c>
      <c r="Y3" s="37">
        <v>18</v>
      </c>
      <c r="Z3" s="37">
        <v>19</v>
      </c>
      <c r="AA3" s="37">
        <v>20</v>
      </c>
      <c r="AB3" s="37">
        <v>21</v>
      </c>
      <c r="AC3" s="37" t="s">
        <v>4</v>
      </c>
    </row>
    <row r="4" spans="1:29" ht="22.5" x14ac:dyDescent="0.2">
      <c r="A4" s="51"/>
      <c r="B4" s="35" t="s">
        <v>5</v>
      </c>
      <c r="C4" s="7"/>
      <c r="D4" s="7"/>
      <c r="E4" s="7"/>
      <c r="F4" s="7"/>
      <c r="G4" s="7"/>
      <c r="H4" s="7"/>
      <c r="I4" s="7"/>
      <c r="J4" s="21"/>
      <c r="K4" s="35" t="s">
        <v>6</v>
      </c>
      <c r="L4" s="7"/>
      <c r="M4" s="7"/>
      <c r="N4" s="7"/>
      <c r="O4" s="7"/>
      <c r="P4" s="7"/>
      <c r="Q4" s="7"/>
      <c r="R4" s="7"/>
      <c r="S4" s="21"/>
      <c r="T4" s="35" t="s">
        <v>7</v>
      </c>
      <c r="U4" s="7"/>
      <c r="V4" s="7"/>
      <c r="W4" s="7"/>
      <c r="X4" s="7"/>
      <c r="Y4" s="7"/>
      <c r="Z4" s="7"/>
      <c r="AA4" s="7"/>
      <c r="AB4" s="21"/>
      <c r="AC4" s="50"/>
    </row>
    <row r="5" spans="1:29" x14ac:dyDescent="0.2">
      <c r="A5" s="34" t="s">
        <v>8</v>
      </c>
      <c r="B5" s="34"/>
      <c r="C5" s="5"/>
      <c r="D5" s="31"/>
      <c r="E5" s="31"/>
      <c r="F5" s="31"/>
      <c r="G5" s="31"/>
      <c r="H5" s="31"/>
      <c r="I5" s="31"/>
      <c r="J5" s="31"/>
      <c r="K5" s="31"/>
      <c r="L5" s="45"/>
      <c r="M5" s="31"/>
      <c r="N5" s="31"/>
      <c r="O5" s="31"/>
      <c r="P5" s="31"/>
      <c r="Q5" s="31"/>
      <c r="R5" s="31"/>
      <c r="S5" s="31"/>
      <c r="T5" s="31"/>
      <c r="U5" s="45"/>
      <c r="V5" s="31"/>
      <c r="W5" s="31"/>
      <c r="X5" s="31"/>
      <c r="Y5" s="31"/>
      <c r="Z5" s="31"/>
      <c r="AA5" s="31"/>
      <c r="AB5" s="34"/>
      <c r="AC5" s="45"/>
    </row>
    <row r="6" spans="1:29" x14ac:dyDescent="0.2">
      <c r="A6" s="51" t="s">
        <v>9</v>
      </c>
      <c r="B6" s="15">
        <v>40</v>
      </c>
      <c r="C6" s="47">
        <f t="shared" ref="C6:C18" si="0">B6*$B$2</f>
        <v>200</v>
      </c>
      <c r="D6" s="6" t="s">
        <v>10</v>
      </c>
      <c r="E6" s="47"/>
      <c r="F6" s="47"/>
      <c r="G6" s="47"/>
      <c r="H6" s="47"/>
      <c r="I6" s="47"/>
      <c r="J6" s="47"/>
      <c r="K6" s="15">
        <v>50</v>
      </c>
      <c r="L6" s="47">
        <f t="shared" ref="L6:L18" si="1">K6*$B$2</f>
        <v>250</v>
      </c>
      <c r="M6" s="47" t="s">
        <v>10</v>
      </c>
      <c r="N6" s="47"/>
      <c r="O6" s="47"/>
      <c r="P6" s="47"/>
      <c r="Q6" s="47"/>
      <c r="R6" s="47"/>
      <c r="S6" s="47"/>
      <c r="T6" s="15">
        <v>60</v>
      </c>
      <c r="U6" s="47">
        <f t="shared" ref="U6:U18" si="2">T6*$B$2</f>
        <v>300</v>
      </c>
      <c r="V6" s="47" t="s">
        <v>10</v>
      </c>
      <c r="W6" s="47"/>
      <c r="X6" s="47"/>
      <c r="Y6" s="47"/>
      <c r="Z6" s="47"/>
      <c r="AA6" s="47"/>
      <c r="AB6" s="47"/>
      <c r="AC6" s="51">
        <f t="shared" ref="AC6:AC18" si="3">(((COUNTIF(D6:J6,"x")*C6)+(COUNTIF(M6:S6,"x")*L6))+(COUNTIF(V6:AB6,"x")*U6))</f>
        <v>750</v>
      </c>
    </row>
    <row r="7" spans="1:29" x14ac:dyDescent="0.2">
      <c r="A7" s="51" t="s">
        <v>11</v>
      </c>
      <c r="B7" s="15">
        <v>40</v>
      </c>
      <c r="C7" s="47">
        <f t="shared" si="0"/>
        <v>200</v>
      </c>
      <c r="D7" s="8"/>
      <c r="E7" s="47" t="s">
        <v>10</v>
      </c>
      <c r="F7" s="47"/>
      <c r="G7" s="47"/>
      <c r="H7" s="47"/>
      <c r="I7" s="47"/>
      <c r="J7" s="47"/>
      <c r="K7" s="15">
        <v>50</v>
      </c>
      <c r="L7" s="47">
        <f t="shared" si="1"/>
        <v>250</v>
      </c>
      <c r="M7" s="47"/>
      <c r="N7" s="47" t="s">
        <v>10</v>
      </c>
      <c r="O7" s="47"/>
      <c r="P7" s="47"/>
      <c r="Q7" s="47"/>
      <c r="R7" s="47"/>
      <c r="S7" s="47"/>
      <c r="T7" s="15">
        <v>60</v>
      </c>
      <c r="U7" s="47">
        <f t="shared" si="2"/>
        <v>300</v>
      </c>
      <c r="V7" s="47"/>
      <c r="W7" s="47" t="s">
        <v>10</v>
      </c>
      <c r="X7" s="47"/>
      <c r="Y7" s="47"/>
      <c r="Z7" s="47"/>
      <c r="AA7" s="47"/>
      <c r="AB7" s="47"/>
      <c r="AC7" s="51">
        <f t="shared" si="3"/>
        <v>750</v>
      </c>
    </row>
    <row r="8" spans="1:29" x14ac:dyDescent="0.2">
      <c r="A8" s="51" t="s">
        <v>12</v>
      </c>
      <c r="B8" s="15">
        <v>40</v>
      </c>
      <c r="C8" s="47">
        <f t="shared" si="0"/>
        <v>200</v>
      </c>
      <c r="D8" s="8"/>
      <c r="E8" s="47"/>
      <c r="F8" s="47" t="s">
        <v>10</v>
      </c>
      <c r="G8" s="47"/>
      <c r="H8" s="47"/>
      <c r="I8" s="47"/>
      <c r="J8" s="47"/>
      <c r="K8" s="15">
        <v>50</v>
      </c>
      <c r="L8" s="47">
        <f t="shared" si="1"/>
        <v>250</v>
      </c>
      <c r="M8" s="47"/>
      <c r="N8" s="47"/>
      <c r="O8" s="47" t="s">
        <v>10</v>
      </c>
      <c r="P8" s="47"/>
      <c r="Q8" s="47"/>
      <c r="R8" s="47"/>
      <c r="S8" s="47"/>
      <c r="T8" s="15">
        <v>60</v>
      </c>
      <c r="U8" s="47">
        <f t="shared" si="2"/>
        <v>300</v>
      </c>
      <c r="V8" s="47"/>
      <c r="W8" s="47"/>
      <c r="X8" s="47" t="s">
        <v>10</v>
      </c>
      <c r="Y8" s="47"/>
      <c r="Z8" s="47"/>
      <c r="AA8" s="47"/>
      <c r="AB8" s="47"/>
      <c r="AC8" s="51">
        <f t="shared" si="3"/>
        <v>750</v>
      </c>
    </row>
    <row r="9" spans="1:29" x14ac:dyDescent="0.2">
      <c r="A9" s="51" t="s">
        <v>13</v>
      </c>
      <c r="B9" s="15">
        <v>40</v>
      </c>
      <c r="C9" s="47">
        <f t="shared" si="0"/>
        <v>200</v>
      </c>
      <c r="D9" s="8"/>
      <c r="E9" s="47"/>
      <c r="F9" s="47"/>
      <c r="G9" s="47" t="s">
        <v>10</v>
      </c>
      <c r="H9" s="47"/>
      <c r="I9" s="47"/>
      <c r="J9" s="47"/>
      <c r="K9" s="15">
        <v>50</v>
      </c>
      <c r="L9" s="47">
        <f t="shared" si="1"/>
        <v>250</v>
      </c>
      <c r="M9" s="47"/>
      <c r="N9" s="47"/>
      <c r="O9" s="47"/>
      <c r="P9" s="47" t="s">
        <v>10</v>
      </c>
      <c r="Q9" s="47"/>
      <c r="R9" s="47"/>
      <c r="S9" s="47"/>
      <c r="T9" s="15">
        <v>60</v>
      </c>
      <c r="U9" s="47">
        <f t="shared" si="2"/>
        <v>300</v>
      </c>
      <c r="V9" s="47"/>
      <c r="W9" s="47"/>
      <c r="X9" s="47"/>
      <c r="Y9" s="47" t="s">
        <v>10</v>
      </c>
      <c r="Z9" s="47"/>
      <c r="AA9" s="47"/>
      <c r="AB9" s="47"/>
      <c r="AC9" s="51">
        <f t="shared" si="3"/>
        <v>750</v>
      </c>
    </row>
    <row r="10" spans="1:29" x14ac:dyDescent="0.2">
      <c r="A10" s="51" t="s">
        <v>14</v>
      </c>
      <c r="B10" s="15">
        <v>40</v>
      </c>
      <c r="C10" s="47">
        <f t="shared" si="0"/>
        <v>200</v>
      </c>
      <c r="D10" s="8"/>
      <c r="E10" s="47"/>
      <c r="F10" s="47"/>
      <c r="G10" s="47"/>
      <c r="H10" s="47" t="s">
        <v>10</v>
      </c>
      <c r="I10" s="47"/>
      <c r="J10" s="47"/>
      <c r="K10" s="15">
        <v>50</v>
      </c>
      <c r="L10" s="47">
        <f t="shared" si="1"/>
        <v>250</v>
      </c>
      <c r="M10" s="47"/>
      <c r="N10" s="47"/>
      <c r="O10" s="47"/>
      <c r="P10" s="47"/>
      <c r="Q10" s="47" t="s">
        <v>10</v>
      </c>
      <c r="R10" s="47"/>
      <c r="S10" s="47"/>
      <c r="T10" s="15">
        <v>60</v>
      </c>
      <c r="U10" s="47">
        <f t="shared" si="2"/>
        <v>300</v>
      </c>
      <c r="V10" s="47"/>
      <c r="W10" s="47"/>
      <c r="X10" s="47"/>
      <c r="Y10" s="47"/>
      <c r="Z10" s="47" t="s">
        <v>10</v>
      </c>
      <c r="AA10" s="47"/>
      <c r="AB10" s="47"/>
      <c r="AC10" s="51">
        <f t="shared" si="3"/>
        <v>750</v>
      </c>
    </row>
    <row r="11" spans="1:29" x14ac:dyDescent="0.2">
      <c r="A11" s="51" t="s">
        <v>15</v>
      </c>
      <c r="B11" s="15">
        <v>40</v>
      </c>
      <c r="C11" s="47">
        <f t="shared" si="0"/>
        <v>200</v>
      </c>
      <c r="D11" s="8"/>
      <c r="E11" s="47"/>
      <c r="F11" s="47"/>
      <c r="G11" s="47"/>
      <c r="H11" s="47"/>
      <c r="I11" s="47" t="s">
        <v>10</v>
      </c>
      <c r="J11" s="47"/>
      <c r="K11" s="15">
        <v>50</v>
      </c>
      <c r="L11" s="47">
        <f t="shared" si="1"/>
        <v>250</v>
      </c>
      <c r="M11" s="47"/>
      <c r="N11" s="47"/>
      <c r="O11" s="47"/>
      <c r="P11" s="47"/>
      <c r="Q11" s="47"/>
      <c r="R11" s="47" t="s">
        <v>10</v>
      </c>
      <c r="S11" s="47"/>
      <c r="T11" s="15">
        <v>60</v>
      </c>
      <c r="U11" s="47">
        <f t="shared" si="2"/>
        <v>300</v>
      </c>
      <c r="V11" s="47"/>
      <c r="W11" s="47"/>
      <c r="X11" s="47"/>
      <c r="Y11" s="47"/>
      <c r="Z11" s="47"/>
      <c r="AA11" s="47" t="s">
        <v>10</v>
      </c>
      <c r="AB11" s="47"/>
      <c r="AC11" s="51">
        <f t="shared" si="3"/>
        <v>750</v>
      </c>
    </row>
    <row r="12" spans="1:29" x14ac:dyDescent="0.2">
      <c r="A12" s="51" t="s">
        <v>16</v>
      </c>
      <c r="B12" s="15">
        <v>40</v>
      </c>
      <c r="C12" s="47">
        <f t="shared" si="0"/>
        <v>200</v>
      </c>
      <c r="D12" s="8"/>
      <c r="E12" s="47"/>
      <c r="F12" s="47"/>
      <c r="G12" s="47"/>
      <c r="H12" s="47"/>
      <c r="I12" s="47"/>
      <c r="J12" s="47" t="s">
        <v>10</v>
      </c>
      <c r="K12" s="15">
        <v>50</v>
      </c>
      <c r="L12" s="47">
        <f t="shared" si="1"/>
        <v>250</v>
      </c>
      <c r="M12" s="47"/>
      <c r="N12" s="47"/>
      <c r="O12" s="47"/>
      <c r="P12" s="47"/>
      <c r="Q12" s="47"/>
      <c r="R12" s="47"/>
      <c r="S12" s="47" t="s">
        <v>10</v>
      </c>
      <c r="T12" s="15">
        <v>60</v>
      </c>
      <c r="U12" s="47">
        <f t="shared" si="2"/>
        <v>300</v>
      </c>
      <c r="V12" s="47"/>
      <c r="W12" s="47"/>
      <c r="X12" s="47"/>
      <c r="Y12" s="47"/>
      <c r="Z12" s="47"/>
      <c r="AA12" s="47"/>
      <c r="AB12" s="47" t="s">
        <v>10</v>
      </c>
      <c r="AC12" s="51">
        <f t="shared" si="3"/>
        <v>750</v>
      </c>
    </row>
    <row r="13" spans="1:29" x14ac:dyDescent="0.2">
      <c r="A13" s="51" t="s">
        <v>17</v>
      </c>
      <c r="B13" s="15">
        <v>10</v>
      </c>
      <c r="C13" s="47">
        <f t="shared" si="0"/>
        <v>50</v>
      </c>
      <c r="D13" s="20" t="s">
        <v>10</v>
      </c>
      <c r="E13" s="47" t="s">
        <v>10</v>
      </c>
      <c r="F13" s="47" t="s">
        <v>10</v>
      </c>
      <c r="G13" s="47" t="s">
        <v>10</v>
      </c>
      <c r="H13" s="47" t="s">
        <v>10</v>
      </c>
      <c r="I13" s="47" t="s">
        <v>10</v>
      </c>
      <c r="J13" s="47" t="s">
        <v>10</v>
      </c>
      <c r="K13" s="15">
        <v>11</v>
      </c>
      <c r="L13" s="47">
        <f t="shared" si="1"/>
        <v>55</v>
      </c>
      <c r="M13" s="47" t="s">
        <v>10</v>
      </c>
      <c r="N13" s="47" t="s">
        <v>10</v>
      </c>
      <c r="O13" s="47" t="s">
        <v>10</v>
      </c>
      <c r="P13" s="47" t="s">
        <v>10</v>
      </c>
      <c r="Q13" s="47" t="s">
        <v>10</v>
      </c>
      <c r="R13" s="47" t="s">
        <v>10</v>
      </c>
      <c r="S13" s="47" t="s">
        <v>10</v>
      </c>
      <c r="T13" s="15">
        <v>12</v>
      </c>
      <c r="U13" s="47">
        <f t="shared" si="2"/>
        <v>60</v>
      </c>
      <c r="V13" s="47" t="s">
        <v>10</v>
      </c>
      <c r="W13" s="47" t="s">
        <v>10</v>
      </c>
      <c r="X13" s="47" t="s">
        <v>10</v>
      </c>
      <c r="Y13" s="47" t="s">
        <v>10</v>
      </c>
      <c r="Z13" s="47" t="s">
        <v>10</v>
      </c>
      <c r="AA13" s="47" t="s">
        <v>10</v>
      </c>
      <c r="AB13" s="47" t="s">
        <v>10</v>
      </c>
      <c r="AC13" s="51">
        <f t="shared" si="3"/>
        <v>1155</v>
      </c>
    </row>
    <row r="14" spans="1:29" x14ac:dyDescent="0.2">
      <c r="A14" s="51" t="s">
        <v>18</v>
      </c>
      <c r="B14" s="15">
        <v>10</v>
      </c>
      <c r="C14" s="47">
        <f t="shared" si="0"/>
        <v>50</v>
      </c>
      <c r="D14" s="6" t="s">
        <v>10</v>
      </c>
      <c r="E14" s="47" t="s">
        <v>10</v>
      </c>
      <c r="F14" s="47" t="s">
        <v>10</v>
      </c>
      <c r="G14" s="47" t="s">
        <v>10</v>
      </c>
      <c r="H14" s="47" t="s">
        <v>10</v>
      </c>
      <c r="I14" s="47" t="s">
        <v>10</v>
      </c>
      <c r="J14" s="47" t="s">
        <v>10</v>
      </c>
      <c r="K14" s="15">
        <v>11</v>
      </c>
      <c r="L14" s="47">
        <f t="shared" si="1"/>
        <v>55</v>
      </c>
      <c r="M14" s="47" t="s">
        <v>10</v>
      </c>
      <c r="N14" s="47" t="s">
        <v>10</v>
      </c>
      <c r="O14" s="47" t="s">
        <v>10</v>
      </c>
      <c r="P14" s="47" t="s">
        <v>10</v>
      </c>
      <c r="Q14" s="47" t="s">
        <v>10</v>
      </c>
      <c r="R14" s="47" t="s">
        <v>10</v>
      </c>
      <c r="S14" s="47" t="s">
        <v>10</v>
      </c>
      <c r="T14" s="15">
        <v>12</v>
      </c>
      <c r="U14" s="47">
        <f t="shared" si="2"/>
        <v>60</v>
      </c>
      <c r="V14" s="47" t="s">
        <v>10</v>
      </c>
      <c r="W14" s="47" t="s">
        <v>10</v>
      </c>
      <c r="X14" s="47" t="s">
        <v>10</v>
      </c>
      <c r="Y14" s="47" t="s">
        <v>10</v>
      </c>
      <c r="Z14" s="47" t="s">
        <v>10</v>
      </c>
      <c r="AA14" s="47" t="s">
        <v>10</v>
      </c>
      <c r="AB14" s="47" t="s">
        <v>10</v>
      </c>
      <c r="AC14" s="51">
        <f t="shared" si="3"/>
        <v>1155</v>
      </c>
    </row>
    <row r="15" spans="1:29" x14ac:dyDescent="0.2">
      <c r="A15" s="51" t="s">
        <v>19</v>
      </c>
      <c r="B15" s="15">
        <v>2</v>
      </c>
      <c r="C15" s="47">
        <f t="shared" si="0"/>
        <v>10</v>
      </c>
      <c r="D15" s="6" t="s">
        <v>10</v>
      </c>
      <c r="E15" s="47" t="s">
        <v>10</v>
      </c>
      <c r="F15" s="47" t="s">
        <v>10</v>
      </c>
      <c r="G15" s="47" t="s">
        <v>10</v>
      </c>
      <c r="H15" s="47" t="s">
        <v>10</v>
      </c>
      <c r="I15" s="47" t="s">
        <v>10</v>
      </c>
      <c r="J15" s="47" t="s">
        <v>10</v>
      </c>
      <c r="K15" s="15">
        <v>2</v>
      </c>
      <c r="L15" s="47">
        <f t="shared" si="1"/>
        <v>10</v>
      </c>
      <c r="M15" s="47" t="s">
        <v>10</v>
      </c>
      <c r="N15" s="47" t="s">
        <v>10</v>
      </c>
      <c r="O15" s="47" t="s">
        <v>10</v>
      </c>
      <c r="P15" s="47" t="s">
        <v>10</v>
      </c>
      <c r="Q15" s="47" t="s">
        <v>10</v>
      </c>
      <c r="R15" s="47" t="s">
        <v>10</v>
      </c>
      <c r="S15" s="47" t="s">
        <v>10</v>
      </c>
      <c r="T15" s="15">
        <v>2</v>
      </c>
      <c r="U15" s="47">
        <f t="shared" si="2"/>
        <v>10</v>
      </c>
      <c r="V15" s="47" t="s">
        <v>10</v>
      </c>
      <c r="W15" s="47" t="s">
        <v>10</v>
      </c>
      <c r="X15" s="47" t="s">
        <v>10</v>
      </c>
      <c r="Y15" s="47" t="s">
        <v>10</v>
      </c>
      <c r="Z15" s="47" t="s">
        <v>10</v>
      </c>
      <c r="AA15" s="47" t="s">
        <v>10</v>
      </c>
      <c r="AB15" s="47" t="s">
        <v>10</v>
      </c>
      <c r="AC15" s="51">
        <f t="shared" si="3"/>
        <v>210</v>
      </c>
    </row>
    <row r="16" spans="1:29" ht="45" x14ac:dyDescent="0.2">
      <c r="A16" s="51" t="s">
        <v>20</v>
      </c>
      <c r="B16" s="15">
        <v>8</v>
      </c>
      <c r="C16" s="47">
        <f t="shared" si="0"/>
        <v>40</v>
      </c>
      <c r="D16" s="6"/>
      <c r="E16" s="47"/>
      <c r="F16" s="47"/>
      <c r="G16" s="47"/>
      <c r="H16" s="47"/>
      <c r="I16" s="47"/>
      <c r="J16" s="47"/>
      <c r="K16" s="15">
        <v>10</v>
      </c>
      <c r="L16" s="47">
        <f t="shared" si="1"/>
        <v>50</v>
      </c>
      <c r="M16" s="47"/>
      <c r="N16" s="47"/>
      <c r="O16" s="47"/>
      <c r="P16" s="47"/>
      <c r="Q16" s="47"/>
      <c r="R16" s="47"/>
      <c r="S16" s="47"/>
      <c r="T16" s="15">
        <v>12</v>
      </c>
      <c r="U16" s="47">
        <f t="shared" si="2"/>
        <v>60</v>
      </c>
      <c r="V16" s="47" t="s">
        <v>10</v>
      </c>
      <c r="W16" s="47" t="s">
        <v>10</v>
      </c>
      <c r="X16" s="47" t="s">
        <v>10</v>
      </c>
      <c r="Y16" s="47" t="s">
        <v>10</v>
      </c>
      <c r="Z16" s="47" t="s">
        <v>10</v>
      </c>
      <c r="AA16" s="47" t="s">
        <v>10</v>
      </c>
      <c r="AB16" s="47" t="s">
        <v>10</v>
      </c>
      <c r="AC16" s="51">
        <f t="shared" si="3"/>
        <v>420</v>
      </c>
    </row>
    <row r="17" spans="1:29" x14ac:dyDescent="0.2">
      <c r="A17" s="51" t="s">
        <v>21</v>
      </c>
      <c r="B17" s="15">
        <v>30</v>
      </c>
      <c r="C17" s="47">
        <f t="shared" si="0"/>
        <v>150</v>
      </c>
      <c r="D17" s="6" t="s">
        <v>10</v>
      </c>
      <c r="E17" s="47" t="s">
        <v>10</v>
      </c>
      <c r="F17" s="47" t="s">
        <v>10</v>
      </c>
      <c r="G17" s="47" t="s">
        <v>10</v>
      </c>
      <c r="H17" s="47" t="s">
        <v>10</v>
      </c>
      <c r="I17" s="47" t="s">
        <v>10</v>
      </c>
      <c r="J17" s="47" t="s">
        <v>10</v>
      </c>
      <c r="K17" s="15">
        <v>35</v>
      </c>
      <c r="L17" s="47">
        <f t="shared" si="1"/>
        <v>175</v>
      </c>
      <c r="M17" s="47" t="s">
        <v>10</v>
      </c>
      <c r="N17" s="47" t="s">
        <v>10</v>
      </c>
      <c r="O17" s="47" t="s">
        <v>10</v>
      </c>
      <c r="P17" s="47" t="s">
        <v>10</v>
      </c>
      <c r="Q17" s="47" t="s">
        <v>10</v>
      </c>
      <c r="R17" s="47" t="s">
        <v>10</v>
      </c>
      <c r="S17" s="47" t="s">
        <v>10</v>
      </c>
      <c r="T17" s="15">
        <v>40</v>
      </c>
      <c r="U17" s="47">
        <f t="shared" si="2"/>
        <v>200</v>
      </c>
      <c r="V17" s="47" t="s">
        <v>10</v>
      </c>
      <c r="W17" s="47" t="s">
        <v>10</v>
      </c>
      <c r="X17" s="47" t="s">
        <v>10</v>
      </c>
      <c r="Y17" s="47" t="s">
        <v>10</v>
      </c>
      <c r="Z17" s="47" t="s">
        <v>10</v>
      </c>
      <c r="AA17" s="47" t="s">
        <v>10</v>
      </c>
      <c r="AB17" s="47" t="s">
        <v>10</v>
      </c>
      <c r="AC17" s="51">
        <f t="shared" si="3"/>
        <v>3675</v>
      </c>
    </row>
    <row r="18" spans="1:29" x14ac:dyDescent="0.2">
      <c r="A18" s="51" t="s">
        <v>22</v>
      </c>
      <c r="B18" s="15">
        <v>30</v>
      </c>
      <c r="C18" s="47">
        <f t="shared" si="0"/>
        <v>150</v>
      </c>
      <c r="D18" s="6" t="s">
        <v>10</v>
      </c>
      <c r="E18" s="47" t="s">
        <v>10</v>
      </c>
      <c r="F18" s="47" t="s">
        <v>10</v>
      </c>
      <c r="G18" s="47" t="s">
        <v>10</v>
      </c>
      <c r="H18" s="47" t="s">
        <v>10</v>
      </c>
      <c r="I18" s="47" t="s">
        <v>10</v>
      </c>
      <c r="J18" s="47" t="s">
        <v>10</v>
      </c>
      <c r="K18" s="15">
        <v>35</v>
      </c>
      <c r="L18" s="47">
        <f t="shared" si="1"/>
        <v>175</v>
      </c>
      <c r="M18" s="47" t="s">
        <v>10</v>
      </c>
      <c r="N18" s="47" t="s">
        <v>10</v>
      </c>
      <c r="O18" s="47" t="s">
        <v>10</v>
      </c>
      <c r="P18" s="47" t="s">
        <v>10</v>
      </c>
      <c r="Q18" s="47" t="s">
        <v>10</v>
      </c>
      <c r="R18" s="47" t="s">
        <v>10</v>
      </c>
      <c r="S18" s="47" t="s">
        <v>10</v>
      </c>
      <c r="T18" s="15">
        <v>40</v>
      </c>
      <c r="U18" s="47">
        <f t="shared" si="2"/>
        <v>200</v>
      </c>
      <c r="V18" s="47" t="s">
        <v>10</v>
      </c>
      <c r="W18" s="47" t="s">
        <v>10</v>
      </c>
      <c r="X18" s="47" t="s">
        <v>10</v>
      </c>
      <c r="Y18" s="47" t="s">
        <v>10</v>
      </c>
      <c r="Z18" s="47" t="s">
        <v>10</v>
      </c>
      <c r="AA18" s="47" t="s">
        <v>10</v>
      </c>
      <c r="AB18" s="47" t="s">
        <v>10</v>
      </c>
      <c r="AC18" s="51">
        <f t="shared" si="3"/>
        <v>3675</v>
      </c>
    </row>
    <row r="19" spans="1:29" x14ac:dyDescent="0.2">
      <c r="A19" s="18" t="s">
        <v>24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22"/>
      <c r="AC19" s="5" t="s">
        <v>23</v>
      </c>
    </row>
    <row r="20" spans="1:29" ht="33.75" x14ac:dyDescent="0.2">
      <c r="A20" s="32" t="s">
        <v>25</v>
      </c>
      <c r="B20" s="40">
        <v>32</v>
      </c>
      <c r="C20" s="40">
        <f>B20*$B$2</f>
        <v>160</v>
      </c>
      <c r="D20" s="40" t="s">
        <v>10</v>
      </c>
      <c r="E20" s="40" t="s">
        <v>10</v>
      </c>
      <c r="F20" s="40" t="s">
        <v>10</v>
      </c>
      <c r="G20" s="40" t="s">
        <v>10</v>
      </c>
      <c r="H20" s="40" t="s">
        <v>10</v>
      </c>
      <c r="I20" s="40" t="s">
        <v>10</v>
      </c>
      <c r="J20" s="40"/>
      <c r="K20" s="40">
        <v>32</v>
      </c>
      <c r="L20" s="40">
        <f>K20*$B$2</f>
        <v>160</v>
      </c>
      <c r="M20" s="40" t="s">
        <v>10</v>
      </c>
      <c r="N20" s="40" t="s">
        <v>10</v>
      </c>
      <c r="O20" s="40" t="s">
        <v>10</v>
      </c>
      <c r="P20" s="40" t="s">
        <v>10</v>
      </c>
      <c r="Q20" s="40" t="s">
        <v>10</v>
      </c>
      <c r="R20" s="40" t="s">
        <v>10</v>
      </c>
      <c r="S20" s="40" t="s">
        <v>10</v>
      </c>
      <c r="T20" s="40">
        <v>32</v>
      </c>
      <c r="U20" s="40">
        <f>T20*$B$2</f>
        <v>160</v>
      </c>
      <c r="V20" s="40" t="s">
        <v>10</v>
      </c>
      <c r="W20" s="40" t="s">
        <v>10</v>
      </c>
      <c r="X20" s="40" t="s">
        <v>10</v>
      </c>
      <c r="Y20" s="40" t="s">
        <v>10</v>
      </c>
      <c r="Z20" s="40" t="s">
        <v>10</v>
      </c>
      <c r="AA20" s="40" t="s">
        <v>10</v>
      </c>
      <c r="AB20" s="40"/>
      <c r="AC20" s="32">
        <f>(((COUNTIF(D20:J20,"x")*C20)+(COUNTIF(M20:S20,"x")*L20))+(COUNTIF(V20:AB20,"x")*U20))</f>
        <v>3040</v>
      </c>
    </row>
    <row r="21" spans="1:29" x14ac:dyDescent="0.2">
      <c r="A21" s="32" t="s">
        <v>26</v>
      </c>
      <c r="B21" s="40">
        <v>15</v>
      </c>
      <c r="C21" s="40">
        <f>B21*$B$2</f>
        <v>75</v>
      </c>
      <c r="D21" s="40" t="s">
        <v>10</v>
      </c>
      <c r="E21" s="40" t="s">
        <v>10</v>
      </c>
      <c r="F21" s="40" t="s">
        <v>10</v>
      </c>
      <c r="G21" s="40" t="s">
        <v>10</v>
      </c>
      <c r="H21" s="40" t="s">
        <v>10</v>
      </c>
      <c r="I21" s="40" t="s">
        <v>10</v>
      </c>
      <c r="J21" s="40"/>
      <c r="K21" s="40">
        <v>15</v>
      </c>
      <c r="L21" s="40">
        <f>K21*$B$2</f>
        <v>75</v>
      </c>
      <c r="M21" s="40" t="s">
        <v>10</v>
      </c>
      <c r="N21" s="40" t="s">
        <v>10</v>
      </c>
      <c r="O21" s="40" t="s">
        <v>10</v>
      </c>
      <c r="P21" s="40" t="s">
        <v>10</v>
      </c>
      <c r="Q21" s="40" t="s">
        <v>10</v>
      </c>
      <c r="R21" s="40" t="s">
        <v>10</v>
      </c>
      <c r="S21" s="40" t="s">
        <v>10</v>
      </c>
      <c r="T21" s="40">
        <v>15</v>
      </c>
      <c r="U21" s="40">
        <f>T21*$B$2</f>
        <v>75</v>
      </c>
      <c r="V21" s="40" t="s">
        <v>10</v>
      </c>
      <c r="W21" s="40" t="s">
        <v>10</v>
      </c>
      <c r="X21" s="40" t="s">
        <v>10</v>
      </c>
      <c r="Y21" s="40" t="s">
        <v>10</v>
      </c>
      <c r="Z21" s="40" t="s">
        <v>10</v>
      </c>
      <c r="AA21" s="40" t="s">
        <v>10</v>
      </c>
      <c r="AB21" s="40"/>
      <c r="AC21" s="32">
        <f>(((COUNTIF(D21:J21,"x")*C21)+(COUNTIF(M21:S21,"x")*L21))+(COUNTIF(V21:AB21,"x")*U21))</f>
        <v>1425</v>
      </c>
    </row>
    <row r="22" spans="1:29" x14ac:dyDescent="0.2">
      <c r="A22" s="32" t="s">
        <v>27</v>
      </c>
      <c r="B22" s="40">
        <v>40</v>
      </c>
      <c r="C22" s="40">
        <f>B22*$B$2</f>
        <v>200</v>
      </c>
      <c r="D22" s="40" t="s">
        <v>10</v>
      </c>
      <c r="E22" s="40" t="s">
        <v>10</v>
      </c>
      <c r="F22" s="40" t="s">
        <v>10</v>
      </c>
      <c r="G22" s="40" t="s">
        <v>10</v>
      </c>
      <c r="H22" s="40" t="s">
        <v>10</v>
      </c>
      <c r="I22" s="40" t="s">
        <v>10</v>
      </c>
      <c r="J22" s="40" t="s">
        <v>10</v>
      </c>
      <c r="K22" s="40">
        <v>45</v>
      </c>
      <c r="L22" s="40">
        <f>K22*$B$2</f>
        <v>225</v>
      </c>
      <c r="M22" s="40" t="s">
        <v>10</v>
      </c>
      <c r="N22" s="40" t="s">
        <v>10</v>
      </c>
      <c r="O22" s="38" t="s">
        <v>10</v>
      </c>
      <c r="P22" s="40" t="s">
        <v>10</v>
      </c>
      <c r="Q22" s="40" t="s">
        <v>10</v>
      </c>
      <c r="R22" s="40" t="s">
        <v>10</v>
      </c>
      <c r="S22" s="40" t="s">
        <v>10</v>
      </c>
      <c r="T22" s="40">
        <v>50</v>
      </c>
      <c r="U22" s="40">
        <f>T22*$B$2</f>
        <v>250</v>
      </c>
      <c r="V22" s="40" t="s">
        <v>10</v>
      </c>
      <c r="W22" s="40" t="s">
        <v>10</v>
      </c>
      <c r="X22" s="40" t="s">
        <v>10</v>
      </c>
      <c r="Y22" s="40" t="s">
        <v>10</v>
      </c>
      <c r="Z22" s="40" t="s">
        <v>10</v>
      </c>
      <c r="AA22" s="40" t="s">
        <v>10</v>
      </c>
      <c r="AB22" s="40" t="s">
        <v>10</v>
      </c>
      <c r="AC22" s="32">
        <f>(((COUNTIF(D22:J22,"x")*C22)+(COUNTIF(M22:S22,"x")*L22))+(COUNTIF(V22:AB22,"x")*U22))</f>
        <v>4725</v>
      </c>
    </row>
    <row r="23" spans="1:29" ht="22.5" x14ac:dyDescent="0.2">
      <c r="A23" s="4" t="s">
        <v>28</v>
      </c>
      <c r="B23" s="15">
        <v>50</v>
      </c>
      <c r="C23" s="47">
        <f>B23*$B$2</f>
        <v>250</v>
      </c>
      <c r="D23" s="47" t="s">
        <v>10</v>
      </c>
      <c r="E23" s="47" t="s">
        <v>10</v>
      </c>
      <c r="F23" s="47" t="s">
        <v>10</v>
      </c>
      <c r="G23" s="47" t="s">
        <v>10</v>
      </c>
      <c r="H23" s="47" t="s">
        <v>10</v>
      </c>
      <c r="I23" s="47" t="s">
        <v>10</v>
      </c>
      <c r="J23" s="47" t="s">
        <v>10</v>
      </c>
      <c r="K23" s="15">
        <v>50</v>
      </c>
      <c r="L23" s="47">
        <f>K23*$B$2</f>
        <v>250</v>
      </c>
      <c r="M23" s="47" t="s">
        <v>10</v>
      </c>
      <c r="N23" s="47" t="s">
        <v>10</v>
      </c>
      <c r="O23" s="47" t="s">
        <v>10</v>
      </c>
      <c r="P23" s="47" t="s">
        <v>10</v>
      </c>
      <c r="Q23" s="47" t="s">
        <v>10</v>
      </c>
      <c r="R23" s="47" t="s">
        <v>10</v>
      </c>
      <c r="S23" s="47" t="s">
        <v>10</v>
      </c>
      <c r="T23" s="15">
        <v>50</v>
      </c>
      <c r="U23" s="47">
        <f>T23*$B$2</f>
        <v>250</v>
      </c>
      <c r="V23" s="47" t="s">
        <v>10</v>
      </c>
      <c r="W23" s="47" t="s">
        <v>10</v>
      </c>
      <c r="X23" s="47" t="s">
        <v>10</v>
      </c>
      <c r="Y23" s="47" t="s">
        <v>10</v>
      </c>
      <c r="Z23" s="47" t="s">
        <v>10</v>
      </c>
      <c r="AA23" s="47" t="s">
        <v>10</v>
      </c>
      <c r="AB23" s="47" t="s">
        <v>10</v>
      </c>
      <c r="AC23" s="51">
        <f>(((COUNTIF(D23:J23,"x")*C23)+(COUNTIF(M23:S23,"x")*L23))+(COUNTIF(V23:AB23,"x")*U23))</f>
        <v>5250</v>
      </c>
    </row>
    <row r="24" spans="1:29" x14ac:dyDescent="0.2">
      <c r="A24" s="18" t="s">
        <v>29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22"/>
      <c r="AC24" s="5" t="s">
        <v>23</v>
      </c>
    </row>
    <row r="25" spans="1:29" x14ac:dyDescent="0.2">
      <c r="A25" s="51" t="s">
        <v>12</v>
      </c>
      <c r="B25" s="15">
        <v>70</v>
      </c>
      <c r="C25" s="47">
        <f t="shared" ref="C25:C37" si="4">B25*$B$2</f>
        <v>350</v>
      </c>
      <c r="D25" s="47" t="s">
        <v>10</v>
      </c>
      <c r="E25" s="47"/>
      <c r="F25" s="47"/>
      <c r="G25" s="47"/>
      <c r="H25" s="11"/>
      <c r="I25" s="47" t="s">
        <v>10</v>
      </c>
      <c r="J25" s="29"/>
      <c r="K25" s="15">
        <v>80</v>
      </c>
      <c r="L25" s="47">
        <f t="shared" ref="L25:L37" si="5">K25*$B$2</f>
        <v>400</v>
      </c>
      <c r="M25" s="47"/>
      <c r="N25" s="47"/>
      <c r="O25" s="47"/>
      <c r="P25" s="11"/>
      <c r="Q25" s="47" t="s">
        <v>10</v>
      </c>
      <c r="R25" s="47"/>
      <c r="S25" s="47"/>
      <c r="T25" s="15">
        <v>90</v>
      </c>
      <c r="U25" s="47">
        <f t="shared" ref="U25:U37" si="6">T25*$B$2</f>
        <v>450</v>
      </c>
      <c r="V25" s="47"/>
      <c r="W25" s="47"/>
      <c r="X25" s="47"/>
      <c r="Y25" s="47" t="s">
        <v>10</v>
      </c>
      <c r="Z25" s="11"/>
      <c r="AA25" s="47"/>
      <c r="AB25" s="47"/>
      <c r="AC25" s="51">
        <f t="shared" ref="AC25:AC37" si="7">(((COUNTIF(D25:J25,"x")*C25)+(COUNTIF(M25:S25,"x")*L25))+(COUNTIF(V25:AB25,"x")*U25))</f>
        <v>1550</v>
      </c>
    </row>
    <row r="26" spans="1:29" x14ac:dyDescent="0.2">
      <c r="A26" s="51" t="s">
        <v>30</v>
      </c>
      <c r="B26" s="15">
        <v>70</v>
      </c>
      <c r="C26" s="47">
        <f t="shared" si="4"/>
        <v>350</v>
      </c>
      <c r="D26" s="47"/>
      <c r="E26" s="47" t="s">
        <v>10</v>
      </c>
      <c r="F26" s="47"/>
      <c r="G26" s="47"/>
      <c r="H26" s="47"/>
      <c r="I26" s="47"/>
      <c r="J26" s="47" t="s">
        <v>10</v>
      </c>
      <c r="K26" s="15">
        <v>80</v>
      </c>
      <c r="L26" s="47">
        <f t="shared" si="5"/>
        <v>400</v>
      </c>
      <c r="M26" s="11"/>
      <c r="N26" s="47"/>
      <c r="O26" s="47"/>
      <c r="P26" s="47" t="s">
        <v>10</v>
      </c>
      <c r="Q26" s="47"/>
      <c r="R26" s="47"/>
      <c r="S26" s="47"/>
      <c r="T26" s="15">
        <v>90</v>
      </c>
      <c r="U26" s="47">
        <f t="shared" si="6"/>
        <v>450</v>
      </c>
      <c r="V26" s="47"/>
      <c r="W26" s="16" t="s">
        <v>10</v>
      </c>
      <c r="X26" s="29"/>
      <c r="Y26" s="47"/>
      <c r="Z26" s="47"/>
      <c r="AA26" s="47"/>
      <c r="AB26" s="47"/>
      <c r="AC26" s="51">
        <f t="shared" si="7"/>
        <v>1550</v>
      </c>
    </row>
    <row r="27" spans="1:29" x14ac:dyDescent="0.2">
      <c r="A27" s="51" t="s">
        <v>31</v>
      </c>
      <c r="B27" s="15">
        <v>70</v>
      </c>
      <c r="C27" s="47">
        <f t="shared" si="4"/>
        <v>350</v>
      </c>
      <c r="D27" s="47"/>
      <c r="E27" s="47"/>
      <c r="F27" s="47" t="s">
        <v>10</v>
      </c>
      <c r="G27" s="47"/>
      <c r="H27" s="47"/>
      <c r="I27" s="47"/>
      <c r="J27" s="47"/>
      <c r="K27" s="15">
        <v>80</v>
      </c>
      <c r="L27" s="47">
        <f t="shared" si="5"/>
        <v>400</v>
      </c>
      <c r="M27" s="47" t="s">
        <v>10</v>
      </c>
      <c r="N27" s="47"/>
      <c r="O27" s="47"/>
      <c r="P27" s="47"/>
      <c r="Q27" s="47"/>
      <c r="R27" s="47" t="s">
        <v>10</v>
      </c>
      <c r="S27" s="47"/>
      <c r="T27" s="15">
        <v>90</v>
      </c>
      <c r="U27" s="47">
        <f t="shared" si="6"/>
        <v>450</v>
      </c>
      <c r="V27" s="47"/>
      <c r="W27" s="47"/>
      <c r="X27" s="47"/>
      <c r="Y27" s="47"/>
      <c r="Z27" s="47" t="s">
        <v>10</v>
      </c>
      <c r="AA27" s="47"/>
      <c r="AB27" s="47"/>
      <c r="AC27" s="51">
        <f t="shared" si="7"/>
        <v>1600</v>
      </c>
    </row>
    <row r="28" spans="1:29" x14ac:dyDescent="0.2">
      <c r="A28" s="51" t="s">
        <v>11</v>
      </c>
      <c r="B28" s="15">
        <v>70</v>
      </c>
      <c r="C28" s="47">
        <f t="shared" si="4"/>
        <v>350</v>
      </c>
      <c r="D28" s="47"/>
      <c r="E28" s="47"/>
      <c r="F28" s="47"/>
      <c r="G28" s="47" t="s">
        <v>10</v>
      </c>
      <c r="H28" s="47"/>
      <c r="I28" s="47"/>
      <c r="J28" s="47"/>
      <c r="K28" s="15">
        <v>80</v>
      </c>
      <c r="L28" s="47">
        <f t="shared" si="5"/>
        <v>400</v>
      </c>
      <c r="M28" s="47"/>
      <c r="N28" s="47"/>
      <c r="O28" s="47" t="s">
        <v>10</v>
      </c>
      <c r="P28" s="47"/>
      <c r="Q28" s="47"/>
      <c r="R28" s="47"/>
      <c r="S28" s="47" t="s">
        <v>10</v>
      </c>
      <c r="T28" s="15">
        <v>90</v>
      </c>
      <c r="U28" s="47">
        <f t="shared" si="6"/>
        <v>450</v>
      </c>
      <c r="V28" s="47"/>
      <c r="W28" s="47"/>
      <c r="X28" s="47" t="s">
        <v>10</v>
      </c>
      <c r="Y28" s="47"/>
      <c r="Z28" s="47"/>
      <c r="AA28" s="47"/>
      <c r="AB28" s="47" t="s">
        <v>10</v>
      </c>
      <c r="AC28" s="51">
        <f t="shared" si="7"/>
        <v>2050</v>
      </c>
    </row>
    <row r="29" spans="1:29" x14ac:dyDescent="0.2">
      <c r="A29" s="51" t="s">
        <v>32</v>
      </c>
      <c r="B29" s="15">
        <v>70</v>
      </c>
      <c r="C29" s="47">
        <f t="shared" si="4"/>
        <v>350</v>
      </c>
      <c r="D29" s="47"/>
      <c r="E29" s="47"/>
      <c r="F29" s="47"/>
      <c r="G29" s="47"/>
      <c r="H29" s="47" t="s">
        <v>10</v>
      </c>
      <c r="I29" s="47"/>
      <c r="J29" s="47"/>
      <c r="K29" s="15">
        <v>80</v>
      </c>
      <c r="L29" s="47">
        <f t="shared" si="5"/>
        <v>400</v>
      </c>
      <c r="M29" s="47"/>
      <c r="N29" s="47" t="s">
        <v>10</v>
      </c>
      <c r="O29" s="47"/>
      <c r="P29" s="47"/>
      <c r="Q29" s="47"/>
      <c r="R29" s="47"/>
      <c r="S29" s="47"/>
      <c r="T29" s="15">
        <v>90</v>
      </c>
      <c r="U29" s="47">
        <f t="shared" si="6"/>
        <v>450</v>
      </c>
      <c r="V29" s="47" t="s">
        <v>10</v>
      </c>
      <c r="W29" s="47"/>
      <c r="X29" s="47"/>
      <c r="Y29" s="47"/>
      <c r="Z29" s="47"/>
      <c r="AA29" s="47" t="s">
        <v>10</v>
      </c>
      <c r="AB29" s="47"/>
      <c r="AC29" s="51">
        <f t="shared" si="7"/>
        <v>1650</v>
      </c>
    </row>
    <row r="30" spans="1:29" x14ac:dyDescent="0.2">
      <c r="A30" s="14" t="s">
        <v>33</v>
      </c>
      <c r="B30" s="42">
        <v>30</v>
      </c>
      <c r="C30" s="42">
        <f t="shared" si="4"/>
        <v>150</v>
      </c>
      <c r="D30" s="42" t="s">
        <v>10</v>
      </c>
      <c r="E30" s="42" t="s">
        <v>10</v>
      </c>
      <c r="F30" s="42" t="s">
        <v>10</v>
      </c>
      <c r="G30" s="42" t="s">
        <v>10</v>
      </c>
      <c r="H30" s="42" t="s">
        <v>10</v>
      </c>
      <c r="I30" s="42" t="s">
        <v>10</v>
      </c>
      <c r="J30" s="42" t="s">
        <v>10</v>
      </c>
      <c r="K30" s="42">
        <v>35</v>
      </c>
      <c r="L30" s="42">
        <f t="shared" si="5"/>
        <v>175</v>
      </c>
      <c r="M30" s="42" t="s">
        <v>10</v>
      </c>
      <c r="N30" s="42" t="s">
        <v>10</v>
      </c>
      <c r="O30" s="42" t="s">
        <v>10</v>
      </c>
      <c r="P30" s="42" t="s">
        <v>10</v>
      </c>
      <c r="Q30" s="42" t="s">
        <v>10</v>
      </c>
      <c r="R30" s="42" t="s">
        <v>10</v>
      </c>
      <c r="S30" s="42" t="s">
        <v>10</v>
      </c>
      <c r="T30" s="42">
        <v>40</v>
      </c>
      <c r="U30" s="42">
        <f t="shared" si="6"/>
        <v>200</v>
      </c>
      <c r="V30" s="42" t="s">
        <v>10</v>
      </c>
      <c r="W30" s="42" t="s">
        <v>10</v>
      </c>
      <c r="X30" s="42" t="s">
        <v>10</v>
      </c>
      <c r="Y30" s="42" t="s">
        <v>10</v>
      </c>
      <c r="Z30" s="42" t="s">
        <v>10</v>
      </c>
      <c r="AA30" s="42" t="s">
        <v>10</v>
      </c>
      <c r="AB30" s="42" t="s">
        <v>10</v>
      </c>
      <c r="AC30" s="14">
        <f t="shared" si="7"/>
        <v>3675</v>
      </c>
    </row>
    <row r="31" spans="1:29" x14ac:dyDescent="0.2">
      <c r="A31" s="51" t="s">
        <v>34</v>
      </c>
      <c r="B31" s="15">
        <v>30</v>
      </c>
      <c r="C31" s="47">
        <f t="shared" si="4"/>
        <v>150</v>
      </c>
      <c r="D31" s="47" t="s">
        <v>10</v>
      </c>
      <c r="E31" s="47" t="s">
        <v>10</v>
      </c>
      <c r="F31" s="47" t="s">
        <v>10</v>
      </c>
      <c r="G31" s="47" t="s">
        <v>10</v>
      </c>
      <c r="H31" s="47" t="s">
        <v>10</v>
      </c>
      <c r="I31" s="47" t="s">
        <v>10</v>
      </c>
      <c r="J31" s="47" t="s">
        <v>10</v>
      </c>
      <c r="K31" s="15">
        <v>30</v>
      </c>
      <c r="L31" s="47">
        <f t="shared" si="5"/>
        <v>150</v>
      </c>
      <c r="M31" s="47" t="s">
        <v>10</v>
      </c>
      <c r="N31" s="47" t="s">
        <v>10</v>
      </c>
      <c r="O31" s="47" t="s">
        <v>10</v>
      </c>
      <c r="P31" s="47" t="s">
        <v>10</v>
      </c>
      <c r="Q31" s="47" t="s">
        <v>10</v>
      </c>
      <c r="R31" s="47" t="s">
        <v>10</v>
      </c>
      <c r="S31" s="47" t="s">
        <v>10</v>
      </c>
      <c r="T31" s="15">
        <v>30</v>
      </c>
      <c r="U31" s="47">
        <f t="shared" si="6"/>
        <v>150</v>
      </c>
      <c r="V31" s="47" t="s">
        <v>10</v>
      </c>
      <c r="W31" s="47" t="s">
        <v>10</v>
      </c>
      <c r="X31" s="47" t="s">
        <v>10</v>
      </c>
      <c r="Y31" s="47" t="s">
        <v>10</v>
      </c>
      <c r="Z31" s="47" t="s">
        <v>10</v>
      </c>
      <c r="AA31" s="47" t="s">
        <v>10</v>
      </c>
      <c r="AB31" s="47" t="s">
        <v>10</v>
      </c>
      <c r="AC31" s="51">
        <f t="shared" si="7"/>
        <v>3150</v>
      </c>
    </row>
    <row r="32" spans="1:29" x14ac:dyDescent="0.2">
      <c r="A32" s="51" t="s">
        <v>35</v>
      </c>
      <c r="B32" s="15">
        <v>5</v>
      </c>
      <c r="C32" s="47">
        <f t="shared" si="4"/>
        <v>25</v>
      </c>
      <c r="D32" s="47" t="s">
        <v>10</v>
      </c>
      <c r="E32" s="47" t="s">
        <v>10</v>
      </c>
      <c r="F32" s="47" t="s">
        <v>10</v>
      </c>
      <c r="G32" s="47" t="s">
        <v>10</v>
      </c>
      <c r="H32" s="47" t="s">
        <v>10</v>
      </c>
      <c r="I32" s="47" t="s">
        <v>10</v>
      </c>
      <c r="J32" s="47" t="s">
        <v>10</v>
      </c>
      <c r="K32" s="15">
        <v>5</v>
      </c>
      <c r="L32" s="47">
        <f t="shared" si="5"/>
        <v>25</v>
      </c>
      <c r="M32" s="47" t="s">
        <v>10</v>
      </c>
      <c r="N32" s="47" t="s">
        <v>10</v>
      </c>
      <c r="O32" s="47" t="s">
        <v>10</v>
      </c>
      <c r="P32" s="47" t="s">
        <v>10</v>
      </c>
      <c r="Q32" s="47" t="s">
        <v>10</v>
      </c>
      <c r="R32" s="47" t="s">
        <v>10</v>
      </c>
      <c r="S32" s="47" t="s">
        <v>10</v>
      </c>
      <c r="T32" s="15">
        <v>5</v>
      </c>
      <c r="U32" s="47">
        <f t="shared" si="6"/>
        <v>25</v>
      </c>
      <c r="V32" s="47" t="s">
        <v>10</v>
      </c>
      <c r="W32" s="47" t="s">
        <v>10</v>
      </c>
      <c r="X32" s="47" t="s">
        <v>10</v>
      </c>
      <c r="Y32" s="47" t="s">
        <v>10</v>
      </c>
      <c r="Z32" s="47" t="s">
        <v>10</v>
      </c>
      <c r="AA32" s="47" t="s">
        <v>10</v>
      </c>
      <c r="AB32" s="47" t="s">
        <v>10</v>
      </c>
      <c r="AC32" s="51">
        <f t="shared" si="7"/>
        <v>525</v>
      </c>
    </row>
    <row r="33" spans="1:29" x14ac:dyDescent="0.2">
      <c r="A33" s="51" t="s">
        <v>36</v>
      </c>
      <c r="B33" s="15">
        <v>3.5</v>
      </c>
      <c r="C33" s="47">
        <f t="shared" si="4"/>
        <v>17.5</v>
      </c>
      <c r="D33" s="47" t="s">
        <v>10</v>
      </c>
      <c r="E33" s="47" t="s">
        <v>10</v>
      </c>
      <c r="F33" s="47" t="s">
        <v>10</v>
      </c>
      <c r="G33" s="47" t="s">
        <v>10</v>
      </c>
      <c r="H33" s="47" t="s">
        <v>10</v>
      </c>
      <c r="I33" s="47" t="s">
        <v>10</v>
      </c>
      <c r="J33" s="47" t="s">
        <v>10</v>
      </c>
      <c r="K33" s="15">
        <v>3.5</v>
      </c>
      <c r="L33" s="47">
        <f t="shared" si="5"/>
        <v>17.5</v>
      </c>
      <c r="M33" s="47" t="s">
        <v>10</v>
      </c>
      <c r="N33" s="47" t="s">
        <v>10</v>
      </c>
      <c r="O33" s="47" t="s">
        <v>10</v>
      </c>
      <c r="P33" s="47" t="s">
        <v>10</v>
      </c>
      <c r="Q33" s="47" t="s">
        <v>10</v>
      </c>
      <c r="R33" s="47" t="s">
        <v>10</v>
      </c>
      <c r="S33" s="47" t="s">
        <v>10</v>
      </c>
      <c r="T33" s="15">
        <v>3.5</v>
      </c>
      <c r="U33" s="47">
        <f t="shared" si="6"/>
        <v>17.5</v>
      </c>
      <c r="V33" s="47" t="s">
        <v>10</v>
      </c>
      <c r="W33" s="47" t="s">
        <v>10</v>
      </c>
      <c r="X33" s="47" t="s">
        <v>10</v>
      </c>
      <c r="Y33" s="47" t="s">
        <v>10</v>
      </c>
      <c r="Z33" s="47" t="s">
        <v>10</v>
      </c>
      <c r="AA33" s="47" t="s">
        <v>10</v>
      </c>
      <c r="AB33" s="47" t="s">
        <v>10</v>
      </c>
      <c r="AC33" s="51">
        <f t="shared" si="7"/>
        <v>367.5</v>
      </c>
    </row>
    <row r="34" spans="1:29" x14ac:dyDescent="0.2">
      <c r="A34" s="51" t="s">
        <v>22</v>
      </c>
      <c r="B34" s="15">
        <v>40</v>
      </c>
      <c r="C34" s="47">
        <f t="shared" si="4"/>
        <v>200</v>
      </c>
      <c r="D34" s="47" t="s">
        <v>10</v>
      </c>
      <c r="E34" s="47" t="s">
        <v>10</v>
      </c>
      <c r="F34" s="47" t="s">
        <v>10</v>
      </c>
      <c r="G34" s="47" t="s">
        <v>10</v>
      </c>
      <c r="H34" s="47" t="s">
        <v>10</v>
      </c>
      <c r="I34" s="47" t="s">
        <v>10</v>
      </c>
      <c r="J34" s="47" t="s">
        <v>10</v>
      </c>
      <c r="K34" s="15">
        <v>50</v>
      </c>
      <c r="L34" s="47">
        <f t="shared" si="5"/>
        <v>250</v>
      </c>
      <c r="M34" s="47" t="s">
        <v>10</v>
      </c>
      <c r="N34" s="47" t="s">
        <v>10</v>
      </c>
      <c r="O34" s="47" t="s">
        <v>10</v>
      </c>
      <c r="P34" s="47" t="s">
        <v>10</v>
      </c>
      <c r="Q34" s="47" t="s">
        <v>10</v>
      </c>
      <c r="R34" s="47" t="s">
        <v>10</v>
      </c>
      <c r="S34" s="47" t="s">
        <v>10</v>
      </c>
      <c r="T34" s="15">
        <v>55</v>
      </c>
      <c r="U34" s="47">
        <f t="shared" si="6"/>
        <v>275</v>
      </c>
      <c r="V34" s="47" t="s">
        <v>10</v>
      </c>
      <c r="W34" s="47" t="s">
        <v>10</v>
      </c>
      <c r="X34" s="47" t="s">
        <v>10</v>
      </c>
      <c r="Y34" s="47" t="s">
        <v>10</v>
      </c>
      <c r="Z34" s="47" t="s">
        <v>10</v>
      </c>
      <c r="AA34" s="47" t="s">
        <v>10</v>
      </c>
      <c r="AB34" s="47" t="s">
        <v>10</v>
      </c>
      <c r="AC34" s="51">
        <f t="shared" si="7"/>
        <v>5075</v>
      </c>
    </row>
    <row r="35" spans="1:29" x14ac:dyDescent="0.2">
      <c r="A35" s="51" t="s">
        <v>37</v>
      </c>
      <c r="B35" s="15">
        <v>15</v>
      </c>
      <c r="C35" s="47">
        <f t="shared" si="4"/>
        <v>75</v>
      </c>
      <c r="D35" s="47" t="s">
        <v>10</v>
      </c>
      <c r="E35" s="47" t="s">
        <v>10</v>
      </c>
      <c r="F35" s="47" t="s">
        <v>10</v>
      </c>
      <c r="G35" s="47" t="s">
        <v>10</v>
      </c>
      <c r="H35" s="47" t="s">
        <v>10</v>
      </c>
      <c r="I35" s="47" t="s">
        <v>10</v>
      </c>
      <c r="J35" s="47" t="s">
        <v>10</v>
      </c>
      <c r="K35" s="15">
        <v>15</v>
      </c>
      <c r="L35" s="47">
        <f t="shared" si="5"/>
        <v>75</v>
      </c>
      <c r="M35" s="47" t="s">
        <v>10</v>
      </c>
      <c r="N35" s="47" t="s">
        <v>10</v>
      </c>
      <c r="O35" s="47" t="s">
        <v>10</v>
      </c>
      <c r="P35" s="47" t="s">
        <v>10</v>
      </c>
      <c r="Q35" s="47" t="s">
        <v>10</v>
      </c>
      <c r="R35" s="47" t="s">
        <v>10</v>
      </c>
      <c r="S35" s="47" t="s">
        <v>10</v>
      </c>
      <c r="T35" s="15">
        <v>15</v>
      </c>
      <c r="U35" s="47">
        <f t="shared" si="6"/>
        <v>75</v>
      </c>
      <c r="V35" s="47" t="s">
        <v>10</v>
      </c>
      <c r="W35" s="47" t="s">
        <v>10</v>
      </c>
      <c r="X35" s="47" t="s">
        <v>10</v>
      </c>
      <c r="Y35" s="47" t="s">
        <v>10</v>
      </c>
      <c r="Z35" s="47" t="s">
        <v>10</v>
      </c>
      <c r="AA35" s="47" t="s">
        <v>10</v>
      </c>
      <c r="AB35" s="47" t="s">
        <v>10</v>
      </c>
      <c r="AC35" s="51">
        <f t="shared" si="7"/>
        <v>1575</v>
      </c>
    </row>
    <row r="36" spans="1:29" x14ac:dyDescent="0.2">
      <c r="A36" s="14" t="s">
        <v>38</v>
      </c>
      <c r="B36" s="42">
        <v>10</v>
      </c>
      <c r="C36" s="42">
        <f t="shared" si="4"/>
        <v>50</v>
      </c>
      <c r="D36" s="40" t="s">
        <v>10</v>
      </c>
      <c r="E36" s="40" t="s">
        <v>10</v>
      </c>
      <c r="F36" s="40" t="s">
        <v>10</v>
      </c>
      <c r="G36" s="40" t="s">
        <v>10</v>
      </c>
      <c r="H36" s="40" t="s">
        <v>10</v>
      </c>
      <c r="I36" s="40" t="s">
        <v>10</v>
      </c>
      <c r="J36" s="40" t="s">
        <v>10</v>
      </c>
      <c r="K36" s="42">
        <v>10</v>
      </c>
      <c r="L36" s="42">
        <f t="shared" si="5"/>
        <v>50</v>
      </c>
      <c r="M36" s="42" t="s">
        <v>10</v>
      </c>
      <c r="N36" s="42" t="s">
        <v>10</v>
      </c>
      <c r="O36" s="42" t="s">
        <v>10</v>
      </c>
      <c r="P36" s="42" t="s">
        <v>10</v>
      </c>
      <c r="Q36" s="42" t="s">
        <v>10</v>
      </c>
      <c r="R36" s="42" t="s">
        <v>10</v>
      </c>
      <c r="S36" s="42" t="s">
        <v>10</v>
      </c>
      <c r="T36" s="42">
        <v>10</v>
      </c>
      <c r="U36" s="42">
        <f t="shared" si="6"/>
        <v>50</v>
      </c>
      <c r="V36" s="42" t="s">
        <v>10</v>
      </c>
      <c r="W36" s="42" t="s">
        <v>10</v>
      </c>
      <c r="X36" s="42" t="s">
        <v>10</v>
      </c>
      <c r="Y36" s="42" t="s">
        <v>10</v>
      </c>
      <c r="Z36" s="42" t="s">
        <v>10</v>
      </c>
      <c r="AA36" s="42" t="s">
        <v>10</v>
      </c>
      <c r="AB36" s="42" t="s">
        <v>10</v>
      </c>
      <c r="AC36" s="14">
        <f t="shared" si="7"/>
        <v>1050</v>
      </c>
    </row>
    <row r="37" spans="1:29" x14ac:dyDescent="0.2">
      <c r="A37" s="51" t="s">
        <v>39</v>
      </c>
      <c r="B37" s="15">
        <v>50</v>
      </c>
      <c r="C37" s="47">
        <f t="shared" si="4"/>
        <v>250</v>
      </c>
      <c r="D37" s="47" t="s">
        <v>10</v>
      </c>
      <c r="E37" s="47" t="s">
        <v>10</v>
      </c>
      <c r="F37" s="47" t="s">
        <v>10</v>
      </c>
      <c r="G37" s="47" t="s">
        <v>10</v>
      </c>
      <c r="H37" s="47" t="s">
        <v>10</v>
      </c>
      <c r="I37" s="47" t="s">
        <v>10</v>
      </c>
      <c r="J37" s="47" t="s">
        <v>10</v>
      </c>
      <c r="K37" s="15">
        <v>50</v>
      </c>
      <c r="L37" s="47">
        <f t="shared" si="5"/>
        <v>250</v>
      </c>
      <c r="M37" s="47" t="s">
        <v>10</v>
      </c>
      <c r="N37" s="47" t="s">
        <v>10</v>
      </c>
      <c r="O37" s="47" t="s">
        <v>10</v>
      </c>
      <c r="P37" s="47" t="s">
        <v>10</v>
      </c>
      <c r="Q37" s="47" t="s">
        <v>10</v>
      </c>
      <c r="R37" s="47" t="s">
        <v>10</v>
      </c>
      <c r="S37" s="47" t="s">
        <v>10</v>
      </c>
      <c r="T37" s="15">
        <v>50</v>
      </c>
      <c r="U37" s="47">
        <f t="shared" si="6"/>
        <v>250</v>
      </c>
      <c r="V37" s="47" t="s">
        <v>10</v>
      </c>
      <c r="W37" s="47" t="s">
        <v>10</v>
      </c>
      <c r="X37" s="47" t="s">
        <v>10</v>
      </c>
      <c r="Y37" s="47" t="s">
        <v>10</v>
      </c>
      <c r="Z37" s="47" t="s">
        <v>10</v>
      </c>
      <c r="AA37" s="47" t="s">
        <v>10</v>
      </c>
      <c r="AB37" s="47" t="s">
        <v>10</v>
      </c>
      <c r="AC37" s="51">
        <f t="shared" si="7"/>
        <v>5250</v>
      </c>
    </row>
    <row r="38" spans="1:29" x14ac:dyDescent="0.2">
      <c r="A38" s="1" t="s">
        <v>40</v>
      </c>
      <c r="B38" s="22"/>
      <c r="C38" s="13" t="s">
        <v>23</v>
      </c>
      <c r="D38" s="22"/>
      <c r="E38" s="22"/>
      <c r="F38" s="22"/>
      <c r="G38" s="22"/>
      <c r="H38" s="22"/>
      <c r="I38" s="22"/>
      <c r="J38" s="22"/>
      <c r="K38" s="22"/>
      <c r="L38" s="13" t="s">
        <v>23</v>
      </c>
      <c r="M38" s="22"/>
      <c r="N38" s="22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</row>
    <row r="39" spans="1:29" x14ac:dyDescent="0.2">
      <c r="A39" s="51" t="s">
        <v>41</v>
      </c>
      <c r="B39" s="15">
        <v>8</v>
      </c>
      <c r="C39" s="47">
        <f t="shared" ref="C39:C45" si="8">B39*$B$2</f>
        <v>40</v>
      </c>
      <c r="D39" s="47" t="s">
        <v>10</v>
      </c>
      <c r="E39" s="47" t="s">
        <v>10</v>
      </c>
      <c r="F39" s="47" t="s">
        <v>10</v>
      </c>
      <c r="G39" s="47" t="s">
        <v>10</v>
      </c>
      <c r="H39" s="47" t="s">
        <v>10</v>
      </c>
      <c r="I39" s="47" t="s">
        <v>10</v>
      </c>
      <c r="J39" s="47" t="s">
        <v>10</v>
      </c>
      <c r="K39" s="15">
        <v>8</v>
      </c>
      <c r="L39" s="47">
        <f t="shared" ref="L39:L45" si="9">K39*$B$2</f>
        <v>40</v>
      </c>
      <c r="M39" s="47" t="s">
        <v>10</v>
      </c>
      <c r="N39" s="47" t="s">
        <v>10</v>
      </c>
      <c r="O39" s="47" t="s">
        <v>10</v>
      </c>
      <c r="P39" s="47" t="s">
        <v>10</v>
      </c>
      <c r="Q39" s="47" t="s">
        <v>10</v>
      </c>
      <c r="R39" s="47" t="s">
        <v>10</v>
      </c>
      <c r="S39" s="47" t="s">
        <v>10</v>
      </c>
      <c r="T39" s="15">
        <v>8</v>
      </c>
      <c r="U39" s="47">
        <f t="shared" ref="U39:U45" si="10">T39*$B$2</f>
        <v>40</v>
      </c>
      <c r="V39" s="47" t="s">
        <v>10</v>
      </c>
      <c r="W39" s="47" t="s">
        <v>10</v>
      </c>
      <c r="X39" s="47" t="s">
        <v>10</v>
      </c>
      <c r="Y39" s="47" t="s">
        <v>10</v>
      </c>
      <c r="Z39" s="47" t="s">
        <v>10</v>
      </c>
      <c r="AA39" s="47" t="s">
        <v>10</v>
      </c>
      <c r="AB39" s="47" t="s">
        <v>10</v>
      </c>
      <c r="AC39" s="51">
        <f t="shared" ref="AC39:AC45" si="11">(((COUNTIF(D39:J39,"x")*C39)+(COUNTIF(M39:S39,"x")*L39))+(COUNTIF(V39:AB39,"x")*U39))</f>
        <v>840</v>
      </c>
    </row>
    <row r="40" spans="1:29" x14ac:dyDescent="0.2">
      <c r="A40" s="51" t="s">
        <v>42</v>
      </c>
      <c r="B40" s="15">
        <v>4</v>
      </c>
      <c r="C40" s="47">
        <f t="shared" si="8"/>
        <v>20</v>
      </c>
      <c r="D40" s="47" t="s">
        <v>10</v>
      </c>
      <c r="E40" s="47"/>
      <c r="F40" s="47" t="s">
        <v>10</v>
      </c>
      <c r="G40" s="47" t="s">
        <v>10</v>
      </c>
      <c r="H40" s="47" t="s">
        <v>10</v>
      </c>
      <c r="I40" s="47"/>
      <c r="J40" s="47" t="s">
        <v>10</v>
      </c>
      <c r="K40" s="15">
        <v>4</v>
      </c>
      <c r="L40" s="47">
        <f t="shared" si="9"/>
        <v>20</v>
      </c>
      <c r="M40" s="47"/>
      <c r="N40" s="47" t="s">
        <v>10</v>
      </c>
      <c r="O40" s="47"/>
      <c r="P40" s="47" t="s">
        <v>10</v>
      </c>
      <c r="Q40" s="47"/>
      <c r="R40" s="47" t="s">
        <v>10</v>
      </c>
      <c r="S40" s="47"/>
      <c r="T40" s="15">
        <v>4</v>
      </c>
      <c r="U40" s="47">
        <f t="shared" si="10"/>
        <v>20</v>
      </c>
      <c r="V40" s="47"/>
      <c r="W40" s="47" t="s">
        <v>10</v>
      </c>
      <c r="X40" s="47"/>
      <c r="Y40" s="47" t="s">
        <v>10</v>
      </c>
      <c r="Z40" s="47"/>
      <c r="AA40" s="47" t="s">
        <v>10</v>
      </c>
      <c r="AB40" s="47"/>
      <c r="AC40" s="51">
        <f t="shared" si="11"/>
        <v>220</v>
      </c>
    </row>
    <row r="41" spans="1:29" x14ac:dyDescent="0.2">
      <c r="A41" s="51" t="s">
        <v>43</v>
      </c>
      <c r="B41" s="15">
        <v>20</v>
      </c>
      <c r="C41" s="47">
        <f t="shared" si="8"/>
        <v>100</v>
      </c>
      <c r="D41" s="47"/>
      <c r="E41" s="47"/>
      <c r="F41" s="47"/>
      <c r="G41" s="47" t="s">
        <v>10</v>
      </c>
      <c r="H41" s="47"/>
      <c r="I41" s="47"/>
      <c r="J41" s="47"/>
      <c r="K41" s="15">
        <v>20</v>
      </c>
      <c r="L41" s="47">
        <f t="shared" si="9"/>
        <v>100</v>
      </c>
      <c r="M41" s="47"/>
      <c r="N41" s="47"/>
      <c r="O41" s="47" t="s">
        <v>10</v>
      </c>
      <c r="P41" s="47"/>
      <c r="Q41" s="47"/>
      <c r="R41" s="47"/>
      <c r="S41" s="47"/>
      <c r="T41" s="15">
        <v>20</v>
      </c>
      <c r="U41" s="47">
        <f t="shared" si="10"/>
        <v>100</v>
      </c>
      <c r="V41" s="47"/>
      <c r="W41" s="47"/>
      <c r="X41" s="47" t="s">
        <v>10</v>
      </c>
      <c r="Y41" s="47"/>
      <c r="Z41" s="47"/>
      <c r="AA41" s="47"/>
      <c r="AB41" s="47"/>
      <c r="AC41" s="51">
        <f t="shared" si="11"/>
        <v>300</v>
      </c>
    </row>
    <row r="42" spans="1:29" x14ac:dyDescent="0.2">
      <c r="A42" s="51" t="s">
        <v>19</v>
      </c>
      <c r="B42" s="15">
        <v>6</v>
      </c>
      <c r="C42" s="47">
        <f t="shared" si="8"/>
        <v>30</v>
      </c>
      <c r="D42" s="47" t="s">
        <v>10</v>
      </c>
      <c r="E42" s="47" t="s">
        <v>10</v>
      </c>
      <c r="F42" s="47" t="s">
        <v>10</v>
      </c>
      <c r="G42" s="47" t="s">
        <v>10</v>
      </c>
      <c r="H42" s="47" t="s">
        <v>10</v>
      </c>
      <c r="I42" s="47" t="s">
        <v>10</v>
      </c>
      <c r="J42" s="47" t="s">
        <v>10</v>
      </c>
      <c r="K42" s="15">
        <v>6</v>
      </c>
      <c r="L42" s="47">
        <f t="shared" si="9"/>
        <v>30</v>
      </c>
      <c r="M42" s="47" t="s">
        <v>10</v>
      </c>
      <c r="N42" s="47" t="s">
        <v>10</v>
      </c>
      <c r="O42" s="47" t="s">
        <v>10</v>
      </c>
      <c r="P42" s="47" t="s">
        <v>10</v>
      </c>
      <c r="Q42" s="47" t="s">
        <v>10</v>
      </c>
      <c r="R42" s="47" t="s">
        <v>10</v>
      </c>
      <c r="S42" s="47" t="s">
        <v>10</v>
      </c>
      <c r="T42" s="15">
        <v>6</v>
      </c>
      <c r="U42" s="47">
        <f t="shared" si="10"/>
        <v>30</v>
      </c>
      <c r="V42" s="47" t="s">
        <v>10</v>
      </c>
      <c r="W42" s="47" t="s">
        <v>10</v>
      </c>
      <c r="X42" s="47" t="s">
        <v>10</v>
      </c>
      <c r="Y42" s="47" t="s">
        <v>10</v>
      </c>
      <c r="Z42" s="47" t="s">
        <v>10</v>
      </c>
      <c r="AA42" s="47" t="s">
        <v>10</v>
      </c>
      <c r="AB42" s="47" t="s">
        <v>10</v>
      </c>
      <c r="AC42" s="51">
        <f t="shared" si="11"/>
        <v>630</v>
      </c>
    </row>
    <row r="43" spans="1:29" x14ac:dyDescent="0.2">
      <c r="A43" s="51" t="s">
        <v>44</v>
      </c>
      <c r="B43" s="15">
        <v>3</v>
      </c>
      <c r="C43" s="47">
        <f t="shared" si="8"/>
        <v>15</v>
      </c>
      <c r="D43" s="47" t="s">
        <v>10</v>
      </c>
      <c r="E43" s="47" t="s">
        <v>10</v>
      </c>
      <c r="F43" s="47" t="s">
        <v>10</v>
      </c>
      <c r="G43" s="47" t="s">
        <v>10</v>
      </c>
      <c r="H43" s="47" t="s">
        <v>10</v>
      </c>
      <c r="I43" s="47" t="s">
        <v>10</v>
      </c>
      <c r="J43" s="47" t="s">
        <v>10</v>
      </c>
      <c r="K43" s="15">
        <v>3</v>
      </c>
      <c r="L43" s="47">
        <f t="shared" si="9"/>
        <v>15</v>
      </c>
      <c r="M43" s="47" t="s">
        <v>10</v>
      </c>
      <c r="N43" s="47" t="s">
        <v>10</v>
      </c>
      <c r="O43" s="47" t="s">
        <v>10</v>
      </c>
      <c r="P43" s="47" t="s">
        <v>10</v>
      </c>
      <c r="Q43" s="47" t="s">
        <v>10</v>
      </c>
      <c r="R43" s="47" t="s">
        <v>10</v>
      </c>
      <c r="S43" s="47" t="s">
        <v>10</v>
      </c>
      <c r="T43" s="15">
        <v>3</v>
      </c>
      <c r="U43" s="47">
        <f t="shared" si="10"/>
        <v>15</v>
      </c>
      <c r="V43" s="47" t="s">
        <v>10</v>
      </c>
      <c r="W43" s="47" t="s">
        <v>10</v>
      </c>
      <c r="X43" s="47" t="s">
        <v>10</v>
      </c>
      <c r="Y43" s="47" t="s">
        <v>10</v>
      </c>
      <c r="Z43" s="47" t="s">
        <v>10</v>
      </c>
      <c r="AA43" s="47" t="s">
        <v>10</v>
      </c>
      <c r="AB43" s="47" t="s">
        <v>10</v>
      </c>
      <c r="AC43" s="51">
        <f t="shared" si="11"/>
        <v>315</v>
      </c>
    </row>
    <row r="44" spans="1:29" x14ac:dyDescent="0.2">
      <c r="A44" s="51" t="s">
        <v>45</v>
      </c>
      <c r="B44" s="15">
        <v>50</v>
      </c>
      <c r="C44" s="47">
        <f t="shared" si="8"/>
        <v>250</v>
      </c>
      <c r="D44" s="47" t="s">
        <v>10</v>
      </c>
      <c r="E44" s="47" t="s">
        <v>10</v>
      </c>
      <c r="F44" s="47" t="s">
        <v>10</v>
      </c>
      <c r="G44" s="47" t="s">
        <v>10</v>
      </c>
      <c r="H44" s="47" t="s">
        <v>10</v>
      </c>
      <c r="I44" s="47" t="s">
        <v>10</v>
      </c>
      <c r="J44" s="47" t="s">
        <v>10</v>
      </c>
      <c r="K44" s="15">
        <v>55</v>
      </c>
      <c r="L44" s="47">
        <f t="shared" si="9"/>
        <v>275</v>
      </c>
      <c r="M44" s="47" t="s">
        <v>10</v>
      </c>
      <c r="N44" s="47" t="s">
        <v>10</v>
      </c>
      <c r="O44" s="47" t="s">
        <v>10</v>
      </c>
      <c r="P44" s="47" t="s">
        <v>10</v>
      </c>
      <c r="Q44" s="47" t="s">
        <v>10</v>
      </c>
      <c r="R44" s="47" t="s">
        <v>10</v>
      </c>
      <c r="S44" s="47" t="s">
        <v>10</v>
      </c>
      <c r="T44" s="15">
        <v>60</v>
      </c>
      <c r="U44" s="47">
        <f t="shared" si="10"/>
        <v>300</v>
      </c>
      <c r="V44" s="47" t="s">
        <v>10</v>
      </c>
      <c r="W44" s="47" t="s">
        <v>10</v>
      </c>
      <c r="X44" s="47" t="s">
        <v>10</v>
      </c>
      <c r="Y44" s="47" t="s">
        <v>10</v>
      </c>
      <c r="Z44" s="47" t="s">
        <v>10</v>
      </c>
      <c r="AA44" s="47" t="s">
        <v>10</v>
      </c>
      <c r="AB44" s="47" t="s">
        <v>10</v>
      </c>
      <c r="AC44" s="51">
        <f t="shared" si="11"/>
        <v>5775</v>
      </c>
    </row>
    <row r="45" spans="1:29" ht="25.5" x14ac:dyDescent="0.2">
      <c r="A45" s="65" t="s">
        <v>46</v>
      </c>
      <c r="B45" s="66">
        <v>70</v>
      </c>
      <c r="C45" s="67">
        <f t="shared" si="8"/>
        <v>350</v>
      </c>
      <c r="D45" s="67" t="s">
        <v>10</v>
      </c>
      <c r="E45" s="67" t="s">
        <v>10</v>
      </c>
      <c r="F45" s="67" t="s">
        <v>10</v>
      </c>
      <c r="G45" s="67" t="s">
        <v>10</v>
      </c>
      <c r="H45" s="67" t="s">
        <v>10</v>
      </c>
      <c r="I45" s="67" t="s">
        <v>10</v>
      </c>
      <c r="J45" s="67" t="s">
        <v>10</v>
      </c>
      <c r="K45" s="66">
        <v>70</v>
      </c>
      <c r="L45" s="67">
        <f t="shared" si="9"/>
        <v>350</v>
      </c>
      <c r="M45" s="67" t="s">
        <v>10</v>
      </c>
      <c r="N45" s="67" t="s">
        <v>10</v>
      </c>
      <c r="O45" s="67" t="s">
        <v>10</v>
      </c>
      <c r="P45" s="67" t="s">
        <v>10</v>
      </c>
      <c r="Q45" s="67" t="s">
        <v>10</v>
      </c>
      <c r="R45" s="67" t="s">
        <v>10</v>
      </c>
      <c r="S45" s="67" t="s">
        <v>10</v>
      </c>
      <c r="T45" s="66">
        <v>70</v>
      </c>
      <c r="U45" s="67">
        <f t="shared" si="10"/>
        <v>350</v>
      </c>
      <c r="V45" s="67" t="s">
        <v>10</v>
      </c>
      <c r="W45" s="67" t="s">
        <v>10</v>
      </c>
      <c r="X45" s="67" t="s">
        <v>10</v>
      </c>
      <c r="Y45" s="67" t="s">
        <v>10</v>
      </c>
      <c r="Z45" s="67" t="s">
        <v>10</v>
      </c>
      <c r="AA45" s="67" t="s">
        <v>10</v>
      </c>
      <c r="AB45" s="67" t="s">
        <v>10</v>
      </c>
      <c r="AC45" s="68">
        <f t="shared" si="11"/>
        <v>7350</v>
      </c>
    </row>
    <row r="46" spans="1:29" ht="15.75" customHeight="1" x14ac:dyDescent="0.2">
      <c r="A46" s="69"/>
      <c r="B46" s="69"/>
      <c r="C46" s="69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1" t="s">
        <v>4</v>
      </c>
      <c r="S46" s="71"/>
      <c r="T46" s="72"/>
      <c r="U46" s="72"/>
      <c r="V46" s="72"/>
      <c r="W46" s="72"/>
      <c r="X46" s="72"/>
      <c r="Y46" s="72"/>
      <c r="Z46" s="72"/>
      <c r="AA46" s="72"/>
      <c r="AB46" s="72"/>
      <c r="AC46" s="73">
        <f>SUM(AC6:AC44)</f>
        <v>67127.5</v>
      </c>
    </row>
    <row r="47" spans="1:29" ht="12.75" customHeight="1" x14ac:dyDescent="0.2">
      <c r="A47" s="74"/>
      <c r="B47" s="74"/>
      <c r="C47" s="74"/>
      <c r="D47" s="75"/>
      <c r="E47" s="76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1" t="s">
        <v>47</v>
      </c>
      <c r="S47" s="71"/>
      <c r="T47" s="72"/>
      <c r="U47" s="72"/>
      <c r="V47" s="72"/>
      <c r="W47" s="72"/>
      <c r="X47" s="72"/>
      <c r="Y47" s="72"/>
      <c r="Z47" s="72"/>
      <c r="AA47" s="72"/>
      <c r="AB47" s="72"/>
      <c r="AC47" s="73">
        <f>AC46/B2</f>
        <v>13425.5</v>
      </c>
    </row>
    <row r="48" spans="1:29" ht="13.5" customHeight="1" x14ac:dyDescent="0.2">
      <c r="A48" s="74"/>
      <c r="B48" s="74"/>
      <c r="C48" s="74"/>
      <c r="D48" s="75"/>
      <c r="E48" s="76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1" t="s">
        <v>48</v>
      </c>
      <c r="S48" s="71"/>
      <c r="T48" s="72"/>
      <c r="U48" s="72"/>
      <c r="V48" s="72"/>
      <c r="W48" s="72"/>
      <c r="X48" s="72"/>
      <c r="Y48" s="72"/>
      <c r="Z48" s="72"/>
      <c r="AA48" s="72"/>
      <c r="AB48" s="72"/>
      <c r="AC48" s="73">
        <f>AC47/B1</f>
        <v>639.30952380952385</v>
      </c>
    </row>
  </sheetData>
  <mergeCells count="3">
    <mergeCell ref="R46:S46"/>
    <mergeCell ref="R47:S47"/>
    <mergeCell ref="R48:S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workbookViewId="0"/>
  </sheetViews>
  <sheetFormatPr defaultColWidth="17.140625" defaultRowHeight="12.75" customHeight="1" x14ac:dyDescent="0.2"/>
  <cols>
    <col min="1" max="1" width="49" customWidth="1"/>
    <col min="2" max="2" width="52" customWidth="1"/>
    <col min="3" max="3" width="51.28515625" customWidth="1"/>
    <col min="4" max="4" width="12.5703125" customWidth="1"/>
  </cols>
  <sheetData>
    <row r="1" spans="1:20" x14ac:dyDescent="0.25">
      <c r="A1" s="43"/>
      <c r="B1" s="17" t="s">
        <v>49</v>
      </c>
      <c r="C1" s="17" t="s">
        <v>50</v>
      </c>
      <c r="D1" s="10" t="s">
        <v>51</v>
      </c>
    </row>
    <row r="2" spans="1:20" ht="12.75" customHeight="1" x14ac:dyDescent="0.2">
      <c r="A2" s="17" t="s">
        <v>52</v>
      </c>
      <c r="B2" s="39"/>
      <c r="C2" s="39"/>
    </row>
    <row r="3" spans="1:20" ht="12.75" customHeight="1" x14ac:dyDescent="0.2">
      <c r="A3" t="s">
        <v>53</v>
      </c>
      <c r="D3" t="s">
        <v>54</v>
      </c>
    </row>
    <row r="4" spans="1:20" ht="12.75" customHeight="1" x14ac:dyDescent="0.2">
      <c r="A4" t="s">
        <v>55</v>
      </c>
      <c r="D4" t="s">
        <v>56</v>
      </c>
    </row>
    <row r="5" spans="1:20" ht="12.75" customHeight="1" x14ac:dyDescent="0.2">
      <c r="A5" t="s">
        <v>57</v>
      </c>
      <c r="D5" t="s">
        <v>58</v>
      </c>
    </row>
    <row r="6" spans="1:20" ht="12.75" customHeight="1" x14ac:dyDescent="0.2">
      <c r="A6" t="s">
        <v>59</v>
      </c>
      <c r="D6" t="s">
        <v>60</v>
      </c>
    </row>
    <row r="7" spans="1:20" ht="12.75" customHeight="1" x14ac:dyDescent="0.2">
      <c r="A7" t="s">
        <v>61</v>
      </c>
      <c r="D7" t="s">
        <v>54</v>
      </c>
    </row>
    <row r="8" spans="1:20" ht="12.75" customHeight="1" x14ac:dyDescent="0.2">
      <c r="A8" t="s">
        <v>62</v>
      </c>
      <c r="D8" t="s">
        <v>54</v>
      </c>
    </row>
    <row r="9" spans="1:20" ht="12.75" customHeight="1" x14ac:dyDescent="0.2">
      <c r="A9" t="s">
        <v>63</v>
      </c>
      <c r="D9" t="s">
        <v>56</v>
      </c>
    </row>
    <row r="10" spans="1:20" ht="12.75" customHeight="1" x14ac:dyDescent="0.2">
      <c r="A10" t="s">
        <v>64</v>
      </c>
      <c r="D10" t="s">
        <v>65</v>
      </c>
    </row>
    <row r="11" spans="1:20" ht="12.75" customHeight="1" x14ac:dyDescent="0.2">
      <c r="A11" s="46" t="s">
        <v>66</v>
      </c>
      <c r="B11" s="46"/>
      <c r="C11" s="46"/>
      <c r="D11" s="46" t="s">
        <v>60</v>
      </c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</row>
    <row r="12" spans="1:20" ht="12.75" customHeight="1" x14ac:dyDescent="0.2">
      <c r="A12" t="s">
        <v>67</v>
      </c>
      <c r="C12" s="46"/>
      <c r="D12" s="46" t="s">
        <v>68</v>
      </c>
    </row>
    <row r="13" spans="1:20" ht="12.75" customHeight="1" x14ac:dyDescent="0.2">
      <c r="A13" s="46" t="s">
        <v>69</v>
      </c>
      <c r="B13" s="46"/>
      <c r="C13" s="46"/>
      <c r="D13" s="46" t="s">
        <v>70</v>
      </c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</row>
    <row r="14" spans="1:20" ht="12.75" customHeight="1" x14ac:dyDescent="0.2">
      <c r="A14" t="s">
        <v>71</v>
      </c>
      <c r="D14" t="s">
        <v>70</v>
      </c>
    </row>
    <row r="15" spans="1:20" ht="12.75" customHeight="1" x14ac:dyDescent="0.2">
      <c r="A15" t="s">
        <v>72</v>
      </c>
      <c r="D15" t="s">
        <v>58</v>
      </c>
    </row>
    <row r="17" spans="1:20" ht="12.75" customHeight="1" x14ac:dyDescent="0.2">
      <c r="A17" s="17" t="s">
        <v>73</v>
      </c>
      <c r="B17" s="39"/>
      <c r="C17" s="39"/>
    </row>
    <row r="18" spans="1:20" ht="12.75" customHeight="1" x14ac:dyDescent="0.2">
      <c r="A18" s="46" t="s">
        <v>74</v>
      </c>
      <c r="B18" s="46"/>
      <c r="C18" s="46"/>
      <c r="D18" s="46" t="s">
        <v>75</v>
      </c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</row>
    <row r="19" spans="1:20" ht="12.75" customHeight="1" x14ac:dyDescent="0.2">
      <c r="A19" t="s">
        <v>76</v>
      </c>
      <c r="B19" t="s">
        <v>77</v>
      </c>
      <c r="C19" t="s">
        <v>78</v>
      </c>
      <c r="D19" s="46" t="s">
        <v>75</v>
      </c>
    </row>
    <row r="20" spans="1:20" ht="12.75" customHeight="1" x14ac:dyDescent="0.2">
      <c r="A20" t="s">
        <v>79</v>
      </c>
      <c r="B20" t="s">
        <v>80</v>
      </c>
      <c r="C20" t="s">
        <v>81</v>
      </c>
      <c r="D20" t="s">
        <v>82</v>
      </c>
    </row>
    <row r="21" spans="1:20" ht="12.75" customHeight="1" x14ac:dyDescent="0.2">
      <c r="A21" t="s">
        <v>83</v>
      </c>
      <c r="B21" t="s">
        <v>84</v>
      </c>
      <c r="C21" t="s">
        <v>85</v>
      </c>
      <c r="D21" s="46" t="s">
        <v>54</v>
      </c>
    </row>
    <row r="22" spans="1:20" ht="12.75" customHeight="1" x14ac:dyDescent="0.2">
      <c r="A22" t="s">
        <v>86</v>
      </c>
      <c r="B22" t="s">
        <v>87</v>
      </c>
      <c r="C22" t="s">
        <v>88</v>
      </c>
      <c r="D22" t="s">
        <v>56</v>
      </c>
    </row>
    <row r="23" spans="1:20" ht="12.75" customHeight="1" x14ac:dyDescent="0.2">
      <c r="A23" s="46" t="s">
        <v>89</v>
      </c>
      <c r="D23" s="46" t="s">
        <v>90</v>
      </c>
    </row>
    <row r="24" spans="1:20" ht="12.75" customHeight="1" x14ac:dyDescent="0.2">
      <c r="A24" s="46"/>
      <c r="B24" s="46"/>
      <c r="C24" s="46"/>
    </row>
    <row r="25" spans="1:20" ht="12.75" customHeight="1" x14ac:dyDescent="0.2">
      <c r="A25" s="17" t="s">
        <v>91</v>
      </c>
      <c r="B25" s="39"/>
      <c r="C25" s="39"/>
    </row>
    <row r="26" spans="1:20" ht="12.75" customHeight="1" x14ac:dyDescent="0.2">
      <c r="A26" t="s">
        <v>92</v>
      </c>
      <c r="B26" t="s">
        <v>93</v>
      </c>
      <c r="C26" t="s">
        <v>94</v>
      </c>
      <c r="D26" s="46" t="s">
        <v>95</v>
      </c>
    </row>
    <row r="27" spans="1:20" ht="12.75" customHeight="1" x14ac:dyDescent="0.2">
      <c r="A27" t="s">
        <v>96</v>
      </c>
      <c r="B27" t="s">
        <v>97</v>
      </c>
      <c r="C27" t="s">
        <v>98</v>
      </c>
      <c r="D27" s="46" t="s">
        <v>99</v>
      </c>
    </row>
    <row r="28" spans="1:20" ht="12.75" customHeight="1" x14ac:dyDescent="0.2">
      <c r="A28" t="s">
        <v>100</v>
      </c>
      <c r="B28" t="s">
        <v>101</v>
      </c>
      <c r="C28" t="s">
        <v>102</v>
      </c>
      <c r="D28" t="s">
        <v>103</v>
      </c>
    </row>
    <row r="29" spans="1:20" ht="12.75" customHeight="1" x14ac:dyDescent="0.2">
      <c r="A29" t="s">
        <v>104</v>
      </c>
      <c r="B29" t="s">
        <v>105</v>
      </c>
      <c r="C29" t="s">
        <v>106</v>
      </c>
      <c r="D29" t="s">
        <v>99</v>
      </c>
    </row>
    <row r="30" spans="1:20" ht="12.75" customHeight="1" x14ac:dyDescent="0.2">
      <c r="A30" t="s">
        <v>107</v>
      </c>
      <c r="D30" s="46" t="s">
        <v>108</v>
      </c>
    </row>
    <row r="32" spans="1:20" ht="12.75" customHeight="1" x14ac:dyDescent="0.2">
      <c r="A32" s="17" t="s">
        <v>109</v>
      </c>
      <c r="B32" s="39"/>
      <c r="C32" s="39"/>
    </row>
    <row r="33" spans="1:4" ht="12.75" customHeight="1" x14ac:dyDescent="0.2">
      <c r="A33" t="s">
        <v>110</v>
      </c>
      <c r="B33" t="s">
        <v>111</v>
      </c>
      <c r="C33" t="s">
        <v>112</v>
      </c>
      <c r="D33" t="s">
        <v>113</v>
      </c>
    </row>
    <row r="34" spans="1:4" ht="12.75" customHeight="1" x14ac:dyDescent="0.2">
      <c r="A34" t="s">
        <v>114</v>
      </c>
      <c r="B34" t="s">
        <v>115</v>
      </c>
      <c r="C34" t="s">
        <v>116</v>
      </c>
      <c r="D34" t="s">
        <v>117</v>
      </c>
    </row>
    <row r="35" spans="1:4" ht="12.75" customHeight="1" x14ac:dyDescent="0.2">
      <c r="A35" t="s">
        <v>118</v>
      </c>
      <c r="B35" t="s">
        <v>119</v>
      </c>
      <c r="D35" t="s">
        <v>120</v>
      </c>
    </row>
    <row r="36" spans="1:4" ht="12.75" customHeight="1" x14ac:dyDescent="0.2">
      <c r="A36" t="s">
        <v>121</v>
      </c>
      <c r="B36" t="s">
        <v>122</v>
      </c>
      <c r="D36" t="s">
        <v>123</v>
      </c>
    </row>
    <row r="37" spans="1:4" ht="12.75" customHeight="1" x14ac:dyDescent="0.2">
      <c r="A37" t="s">
        <v>124</v>
      </c>
      <c r="B37" t="s">
        <v>122</v>
      </c>
      <c r="D37" t="s">
        <v>125</v>
      </c>
    </row>
    <row r="38" spans="1:4" ht="12.75" customHeight="1" x14ac:dyDescent="0.2">
      <c r="A38" t="s">
        <v>126</v>
      </c>
      <c r="B38" t="s">
        <v>122</v>
      </c>
      <c r="D38" s="46" t="s">
        <v>127</v>
      </c>
    </row>
    <row r="39" spans="1:4" ht="12.75" customHeight="1" x14ac:dyDescent="0.2">
      <c r="A39" t="s">
        <v>128</v>
      </c>
      <c r="B39" t="s">
        <v>129</v>
      </c>
      <c r="C39" t="s">
        <v>130</v>
      </c>
      <c r="D39" s="46" t="s">
        <v>131</v>
      </c>
    </row>
    <row r="40" spans="1:4" ht="12.75" customHeight="1" x14ac:dyDescent="0.2">
      <c r="A40" s="46" t="s">
        <v>132</v>
      </c>
      <c r="B40" t="s">
        <v>133</v>
      </c>
      <c r="C40" t="s">
        <v>134</v>
      </c>
      <c r="D40" s="46" t="s">
        <v>135</v>
      </c>
    </row>
    <row r="41" spans="1:4" ht="12.75" customHeight="1" x14ac:dyDescent="0.2">
      <c r="A41" t="s">
        <v>136</v>
      </c>
      <c r="B41" t="s">
        <v>137</v>
      </c>
      <c r="C41" t="s">
        <v>138</v>
      </c>
      <c r="D41" s="46" t="s">
        <v>139</v>
      </c>
    </row>
    <row r="43" spans="1:4" ht="12.75" customHeight="1" x14ac:dyDescent="0.2">
      <c r="A43" s="17" t="s">
        <v>140</v>
      </c>
      <c r="B43" s="39"/>
      <c r="C43" s="39"/>
    </row>
    <row r="44" spans="1:4" ht="12.75" customHeight="1" x14ac:dyDescent="0.2">
      <c r="A44" t="s">
        <v>141</v>
      </c>
      <c r="B44" t="s">
        <v>142</v>
      </c>
      <c r="D44" t="s">
        <v>143</v>
      </c>
    </row>
    <row r="47" spans="1:4" ht="12.75" customHeight="1" x14ac:dyDescent="0.2">
      <c r="A47" s="17" t="s">
        <v>144</v>
      </c>
      <c r="B47" s="39"/>
      <c r="C47" s="39"/>
    </row>
    <row r="48" spans="1:4" ht="12.75" customHeight="1" x14ac:dyDescent="0.2">
      <c r="A48" t="s">
        <v>145</v>
      </c>
      <c r="B48" t="s">
        <v>146</v>
      </c>
      <c r="C48" t="s">
        <v>147</v>
      </c>
      <c r="D48" t="s">
        <v>103</v>
      </c>
    </row>
    <row r="49" spans="1:4" ht="12.75" customHeight="1" x14ac:dyDescent="0.2">
      <c r="A49" t="s">
        <v>148</v>
      </c>
      <c r="B49" t="s">
        <v>149</v>
      </c>
      <c r="C49" t="s">
        <v>150</v>
      </c>
      <c r="D49" t="s">
        <v>99</v>
      </c>
    </row>
    <row r="51" spans="1:4" ht="12.75" customHeight="1" x14ac:dyDescent="0.2">
      <c r="A51" s="17" t="s">
        <v>151</v>
      </c>
      <c r="B51" s="39"/>
      <c r="C51" s="39"/>
    </row>
    <row r="52" spans="1:4" ht="12.75" customHeight="1" x14ac:dyDescent="0.2">
      <c r="A52" t="s">
        <v>152</v>
      </c>
      <c r="B52" t="s">
        <v>153</v>
      </c>
      <c r="C52" t="s">
        <v>154</v>
      </c>
      <c r="D52" t="s">
        <v>155</v>
      </c>
    </row>
    <row r="53" spans="1:4" ht="12.75" customHeight="1" x14ac:dyDescent="0.2">
      <c r="A53" t="s">
        <v>156</v>
      </c>
      <c r="B53" t="s">
        <v>157</v>
      </c>
      <c r="C53" t="s">
        <v>158</v>
      </c>
      <c r="D53" t="s">
        <v>159</v>
      </c>
    </row>
    <row r="54" spans="1:4" ht="12.75" customHeight="1" x14ac:dyDescent="0.2">
      <c r="A54" t="s">
        <v>160</v>
      </c>
      <c r="B54" t="s">
        <v>161</v>
      </c>
      <c r="C54" t="s">
        <v>162</v>
      </c>
      <c r="D54" t="s">
        <v>163</v>
      </c>
    </row>
    <row r="55" spans="1:4" ht="12.75" customHeight="1" x14ac:dyDescent="0.2">
      <c r="A55" t="s">
        <v>164</v>
      </c>
      <c r="B55" t="s">
        <v>165</v>
      </c>
      <c r="C55" t="s">
        <v>166</v>
      </c>
      <c r="D55" s="46" t="s">
        <v>167</v>
      </c>
    </row>
    <row r="56" spans="1:4" ht="12.75" customHeight="1" x14ac:dyDescent="0.2">
      <c r="A56" t="s">
        <v>168</v>
      </c>
      <c r="B56" t="s">
        <v>169</v>
      </c>
      <c r="C56" t="s">
        <v>170</v>
      </c>
      <c r="D56" t="s">
        <v>171</v>
      </c>
    </row>
    <row r="57" spans="1:4" ht="114.75" x14ac:dyDescent="0.2">
      <c r="A57" s="46" t="s">
        <v>172</v>
      </c>
      <c r="B57" s="46" t="s">
        <v>173</v>
      </c>
      <c r="C57" s="46" t="s">
        <v>174</v>
      </c>
      <c r="D57" s="46" t="s">
        <v>175</v>
      </c>
    </row>
    <row r="59" spans="1:4" x14ac:dyDescent="0.2">
      <c r="A59" s="17" t="s">
        <v>176</v>
      </c>
      <c r="B59" s="39"/>
      <c r="C59" s="39"/>
    </row>
    <row r="60" spans="1:4" ht="51" x14ac:dyDescent="0.2">
      <c r="A60" t="s">
        <v>177</v>
      </c>
      <c r="B60" t="s">
        <v>178</v>
      </c>
      <c r="C60" t="s">
        <v>179</v>
      </c>
      <c r="D60" s="46" t="s">
        <v>180</v>
      </c>
    </row>
    <row r="61" spans="1:4" ht="63.75" x14ac:dyDescent="0.2">
      <c r="A61" t="s">
        <v>181</v>
      </c>
      <c r="B61" t="s">
        <v>182</v>
      </c>
      <c r="C61" t="s">
        <v>183</v>
      </c>
      <c r="D61" t="s">
        <v>184</v>
      </c>
    </row>
    <row r="62" spans="1:4" ht="102" x14ac:dyDescent="0.2">
      <c r="A62" t="s">
        <v>185</v>
      </c>
      <c r="B62" t="s">
        <v>186</v>
      </c>
      <c r="C62" t="s">
        <v>187</v>
      </c>
      <c r="D62" t="s">
        <v>188</v>
      </c>
    </row>
    <row r="64" spans="1:4" x14ac:dyDescent="0.2">
      <c r="A64" s="10" t="s">
        <v>40</v>
      </c>
    </row>
    <row r="65" spans="1:4" x14ac:dyDescent="0.2">
      <c r="A65" t="s">
        <v>189</v>
      </c>
      <c r="D65" t="s">
        <v>99</v>
      </c>
    </row>
    <row r="66" spans="1:4" ht="76.5" x14ac:dyDescent="0.2">
      <c r="A66" t="s">
        <v>190</v>
      </c>
      <c r="B66" t="s">
        <v>191</v>
      </c>
      <c r="C66" t="s">
        <v>192</v>
      </c>
      <c r="D66" s="46" t="s">
        <v>193</v>
      </c>
    </row>
    <row r="68" spans="1:4" x14ac:dyDescent="0.2">
      <c r="A68" s="17" t="s">
        <v>194</v>
      </c>
      <c r="B68" s="39"/>
      <c r="C68" s="39"/>
    </row>
    <row r="70" spans="1:4" x14ac:dyDescent="0.2">
      <c r="A70" t="s">
        <v>195</v>
      </c>
      <c r="D70" s="46" t="s">
        <v>196</v>
      </c>
    </row>
    <row r="71" spans="1:4" ht="102" x14ac:dyDescent="0.2">
      <c r="A71" t="s">
        <v>107</v>
      </c>
      <c r="B71" t="s">
        <v>197</v>
      </c>
      <c r="C71" t="s">
        <v>198</v>
      </c>
      <c r="D71" s="46" t="s">
        <v>199</v>
      </c>
    </row>
    <row r="72" spans="1:4" ht="51" x14ac:dyDescent="0.2">
      <c r="A72" t="s">
        <v>189</v>
      </c>
      <c r="B72" t="s">
        <v>200</v>
      </c>
      <c r="C72" t="s">
        <v>201</v>
      </c>
      <c r="D72" s="46" t="s">
        <v>199</v>
      </c>
    </row>
    <row r="73" spans="1:4" x14ac:dyDescent="0.2">
      <c r="A73" t="s">
        <v>202</v>
      </c>
      <c r="D73" s="36" t="s">
        <v>203</v>
      </c>
    </row>
    <row r="74" spans="1:4" x14ac:dyDescent="0.2">
      <c r="D74" s="36"/>
    </row>
    <row r="75" spans="1:4" x14ac:dyDescent="0.2">
      <c r="A75" s="17" t="s">
        <v>204</v>
      </c>
      <c r="B75" s="39"/>
      <c r="C75" s="39"/>
    </row>
    <row r="76" spans="1:4" ht="165.75" x14ac:dyDescent="0.2">
      <c r="A76" t="s">
        <v>205</v>
      </c>
      <c r="B76" t="s">
        <v>206</v>
      </c>
      <c r="C76" t="s">
        <v>207</v>
      </c>
      <c r="D76" s="46" t="s">
        <v>208</v>
      </c>
    </row>
    <row r="77" spans="1:4" ht="89.25" x14ac:dyDescent="0.2">
      <c r="A77" t="s">
        <v>209</v>
      </c>
      <c r="B77" t="s">
        <v>210</v>
      </c>
      <c r="C77" t="s">
        <v>211</v>
      </c>
      <c r="D77" t="s">
        <v>212</v>
      </c>
    </row>
    <row r="78" spans="1:4" ht="102" x14ac:dyDescent="0.2">
      <c r="A78" t="s">
        <v>213</v>
      </c>
      <c r="B78" t="s">
        <v>214</v>
      </c>
      <c r="C78" t="s">
        <v>215</v>
      </c>
      <c r="D78" t="s">
        <v>216</v>
      </c>
    </row>
    <row r="79" spans="1:4" x14ac:dyDescent="0.2">
      <c r="A79" t="s">
        <v>217</v>
      </c>
      <c r="D79" s="46" t="s">
        <v>218</v>
      </c>
    </row>
    <row r="82" spans="1:4" x14ac:dyDescent="0.2">
      <c r="A82" s="17" t="s">
        <v>219</v>
      </c>
      <c r="B82" s="39"/>
      <c r="C82" s="39"/>
    </row>
    <row r="83" spans="1:4" x14ac:dyDescent="0.2">
      <c r="A83" t="s">
        <v>220</v>
      </c>
      <c r="D83" s="46" t="s">
        <v>221</v>
      </c>
    </row>
    <row r="85" spans="1:4" x14ac:dyDescent="0.2">
      <c r="A85" s="17" t="s">
        <v>40</v>
      </c>
      <c r="B85" s="39"/>
      <c r="C85" s="39"/>
    </row>
    <row r="86" spans="1:4" x14ac:dyDescent="0.2">
      <c r="A86" t="s">
        <v>222</v>
      </c>
      <c r="D86" s="46" t="s">
        <v>216</v>
      </c>
    </row>
    <row r="87" spans="1:4" x14ac:dyDescent="0.2">
      <c r="A87" t="s">
        <v>223</v>
      </c>
      <c r="D87" t="s">
        <v>58</v>
      </c>
    </row>
    <row r="88" spans="1:4" x14ac:dyDescent="0.2">
      <c r="A88" t="s">
        <v>224</v>
      </c>
      <c r="D88" s="46" t="s">
        <v>208</v>
      </c>
    </row>
    <row r="89" spans="1:4" x14ac:dyDescent="0.2">
      <c r="A89" t="s">
        <v>225</v>
      </c>
      <c r="D89" s="46" t="s">
        <v>226</v>
      </c>
    </row>
    <row r="90" spans="1:4" x14ac:dyDescent="0.2">
      <c r="A90" t="s">
        <v>227</v>
      </c>
      <c r="D90" t="s">
        <v>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workbookViewId="0">
      <pane ySplit="1" topLeftCell="A2" activePane="bottomLeft" state="frozen"/>
      <selection pane="bottomLeft" activeCell="F21" sqref="F21"/>
    </sheetView>
  </sheetViews>
  <sheetFormatPr defaultColWidth="17.140625" defaultRowHeight="12.75" customHeight="1" x14ac:dyDescent="0.2"/>
  <cols>
    <col min="1" max="1" width="48.85546875" style="64" customWidth="1"/>
    <col min="2" max="2" width="9.28515625" customWidth="1"/>
  </cols>
  <sheetData>
    <row r="1" spans="1:7" ht="12.75" customHeight="1" x14ac:dyDescent="0.2">
      <c r="A1" s="54">
        <f>SUM(B3:B48)</f>
        <v>35.350000000000009</v>
      </c>
      <c r="B1" s="30" t="s">
        <v>228</v>
      </c>
    </row>
    <row r="2" spans="1:7" ht="12.75" customHeight="1" x14ac:dyDescent="0.2">
      <c r="A2" s="55" t="s">
        <v>229</v>
      </c>
      <c r="B2" s="49"/>
    </row>
    <row r="3" spans="1:7" ht="12.75" customHeight="1" x14ac:dyDescent="0.2">
      <c r="A3" s="56" t="s">
        <v>230</v>
      </c>
      <c r="B3" s="28">
        <v>1.62</v>
      </c>
    </row>
    <row r="4" spans="1:7" ht="12.75" customHeight="1" x14ac:dyDescent="0.2">
      <c r="A4" s="56" t="s">
        <v>231</v>
      </c>
      <c r="B4" s="53">
        <v>0.85</v>
      </c>
    </row>
    <row r="5" spans="1:7" ht="12.75" customHeight="1" x14ac:dyDescent="0.2">
      <c r="A5" s="56" t="s">
        <v>232</v>
      </c>
      <c r="B5" s="53">
        <v>0.55000000000000004</v>
      </c>
      <c r="C5" s="24"/>
      <c r="D5" s="24"/>
      <c r="E5" s="24"/>
      <c r="F5" s="24"/>
      <c r="G5" s="24"/>
    </row>
    <row r="6" spans="1:7" ht="12.75" customHeight="1" x14ac:dyDescent="0.2">
      <c r="A6" s="56" t="s">
        <v>233</v>
      </c>
      <c r="B6" s="28">
        <v>0.02</v>
      </c>
      <c r="C6" s="24"/>
      <c r="D6" s="24"/>
      <c r="E6" s="24"/>
      <c r="F6" s="24"/>
      <c r="G6" s="24"/>
    </row>
    <row r="7" spans="1:7" ht="12.75" customHeight="1" x14ac:dyDescent="0.2">
      <c r="A7" s="56" t="s">
        <v>234</v>
      </c>
      <c r="B7" s="28">
        <v>1.54</v>
      </c>
      <c r="C7" s="24"/>
      <c r="D7" s="24"/>
      <c r="E7" s="24"/>
      <c r="F7" s="24"/>
      <c r="G7" s="24"/>
    </row>
    <row r="8" spans="1:7" ht="12.75" customHeight="1" x14ac:dyDescent="0.2">
      <c r="A8" s="57" t="s">
        <v>235</v>
      </c>
      <c r="B8" s="9">
        <v>9.5000000000000001E-2</v>
      </c>
      <c r="C8" s="24"/>
      <c r="D8" s="24"/>
      <c r="E8" s="24"/>
      <c r="F8" s="24"/>
      <c r="G8" s="24"/>
    </row>
    <row r="9" spans="1:7" ht="12.75" customHeight="1" x14ac:dyDescent="0.2">
      <c r="A9" s="57" t="s">
        <v>236</v>
      </c>
      <c r="B9" s="9">
        <v>0.55000000000000004</v>
      </c>
      <c r="C9" s="24"/>
      <c r="D9" s="24"/>
      <c r="E9" s="24"/>
      <c r="F9" s="24"/>
      <c r="G9" s="24"/>
    </row>
    <row r="10" spans="1:7" ht="12.75" customHeight="1" x14ac:dyDescent="0.2">
      <c r="A10" s="57" t="s">
        <v>237</v>
      </c>
      <c r="B10" s="12">
        <v>0.5</v>
      </c>
      <c r="C10" s="24"/>
      <c r="D10" s="24"/>
      <c r="E10" s="24"/>
      <c r="F10" s="24"/>
      <c r="G10" s="24"/>
    </row>
    <row r="11" spans="1:7" ht="12.75" customHeight="1" x14ac:dyDescent="0.2">
      <c r="A11" s="57" t="s">
        <v>238</v>
      </c>
      <c r="B11" s="9">
        <v>0.11</v>
      </c>
    </row>
    <row r="12" spans="1:7" ht="12.75" customHeight="1" x14ac:dyDescent="0.2">
      <c r="A12" s="58" t="s">
        <v>239</v>
      </c>
      <c r="B12" s="9">
        <v>0</v>
      </c>
    </row>
    <row r="13" spans="1:7" ht="12.75" customHeight="1" x14ac:dyDescent="0.2">
      <c r="A13" s="58" t="s">
        <v>240</v>
      </c>
      <c r="B13" s="9">
        <v>0</v>
      </c>
    </row>
    <row r="14" spans="1:7" ht="12.75" customHeight="1" x14ac:dyDescent="0.2">
      <c r="A14" s="55" t="s">
        <v>241</v>
      </c>
      <c r="B14" s="49"/>
    </row>
    <row r="15" spans="1:7" ht="12.75" customHeight="1" x14ac:dyDescent="0.2">
      <c r="A15" s="59" t="s">
        <v>242</v>
      </c>
      <c r="B15" s="28">
        <v>4.8</v>
      </c>
      <c r="C15" s="24"/>
      <c r="D15" s="24"/>
      <c r="E15" s="24"/>
      <c r="F15" s="24"/>
      <c r="G15" s="24"/>
    </row>
    <row r="16" spans="1:7" ht="12.75" customHeight="1" x14ac:dyDescent="0.2">
      <c r="A16" s="59" t="s">
        <v>243</v>
      </c>
      <c r="B16" s="28">
        <v>0.2</v>
      </c>
    </row>
    <row r="17" spans="1:7" ht="12.75" customHeight="1" x14ac:dyDescent="0.2">
      <c r="A17" s="56" t="s">
        <v>244</v>
      </c>
      <c r="B17" s="28">
        <v>2.1</v>
      </c>
    </row>
    <row r="18" spans="1:7" ht="12.75" customHeight="1" x14ac:dyDescent="0.2">
      <c r="A18" s="56" t="s">
        <v>245</v>
      </c>
      <c r="B18" s="28">
        <v>1.6</v>
      </c>
    </row>
    <row r="19" spans="1:7" ht="12.75" customHeight="1" x14ac:dyDescent="0.2">
      <c r="A19" s="56" t="s">
        <v>246</v>
      </c>
      <c r="B19" s="28">
        <v>2.58</v>
      </c>
    </row>
    <row r="20" spans="1:7" ht="12.75" customHeight="1" x14ac:dyDescent="0.2">
      <c r="A20" s="56" t="s">
        <v>247</v>
      </c>
      <c r="B20" s="28">
        <v>2.15</v>
      </c>
    </row>
    <row r="21" spans="1:7" ht="12.75" customHeight="1" x14ac:dyDescent="0.2">
      <c r="A21" s="59" t="s">
        <v>248</v>
      </c>
      <c r="B21" s="28">
        <v>0.1</v>
      </c>
    </row>
    <row r="22" spans="1:7" ht="12.75" customHeight="1" x14ac:dyDescent="0.2">
      <c r="A22" s="57" t="s">
        <v>249</v>
      </c>
      <c r="B22" s="9">
        <v>0.63</v>
      </c>
    </row>
    <row r="23" spans="1:7" ht="12.75" customHeight="1" x14ac:dyDescent="0.2">
      <c r="A23" s="57" t="s">
        <v>250</v>
      </c>
      <c r="B23" s="9">
        <v>0.35</v>
      </c>
    </row>
    <row r="24" spans="1:7" ht="12.75" customHeight="1" x14ac:dyDescent="0.2">
      <c r="A24" s="57" t="s">
        <v>251</v>
      </c>
      <c r="B24" s="9">
        <v>0.17499999999999999</v>
      </c>
      <c r="C24" s="24"/>
      <c r="D24" s="24"/>
      <c r="E24" s="24"/>
      <c r="F24" s="24"/>
      <c r="G24" s="24"/>
    </row>
    <row r="25" spans="1:7" ht="12.75" customHeight="1" x14ac:dyDescent="0.2">
      <c r="A25" s="57" t="s">
        <v>252</v>
      </c>
      <c r="B25" s="9">
        <v>0.23</v>
      </c>
    </row>
    <row r="26" spans="1:7" ht="12.75" customHeight="1" x14ac:dyDescent="0.2">
      <c r="A26" s="57" t="s">
        <v>253</v>
      </c>
      <c r="B26" s="9">
        <v>1</v>
      </c>
    </row>
    <row r="27" spans="1:7" ht="12.75" customHeight="1" x14ac:dyDescent="0.2">
      <c r="A27" s="55" t="s">
        <v>254</v>
      </c>
      <c r="B27" s="49"/>
    </row>
    <row r="28" spans="1:7" ht="12.75" customHeight="1" x14ac:dyDescent="0.2">
      <c r="A28" s="58" t="s">
        <v>255</v>
      </c>
      <c r="B28" s="9">
        <v>0.5</v>
      </c>
    </row>
    <row r="29" spans="1:7" ht="12.75" customHeight="1" x14ac:dyDescent="0.2">
      <c r="A29" s="60" t="s">
        <v>256</v>
      </c>
      <c r="B29" s="9">
        <v>7.0000000000000007E-2</v>
      </c>
    </row>
    <row r="30" spans="1:7" ht="12.75" customHeight="1" x14ac:dyDescent="0.2">
      <c r="A30" s="57" t="s">
        <v>257</v>
      </c>
      <c r="B30" s="9">
        <v>0.22500000000000001</v>
      </c>
    </row>
    <row r="31" spans="1:7" ht="12.75" customHeight="1" x14ac:dyDescent="0.2">
      <c r="A31" s="57" t="s">
        <v>258</v>
      </c>
      <c r="B31" s="9">
        <v>0.09</v>
      </c>
      <c r="C31" s="24"/>
      <c r="D31" s="24"/>
      <c r="E31" s="24"/>
      <c r="F31" s="24"/>
      <c r="G31" s="24"/>
    </row>
    <row r="32" spans="1:7" ht="12.75" customHeight="1" x14ac:dyDescent="0.2">
      <c r="A32" s="57" t="s">
        <v>259</v>
      </c>
      <c r="B32" s="9">
        <v>0.6</v>
      </c>
      <c r="C32" s="24"/>
      <c r="D32" s="24"/>
      <c r="E32" s="24"/>
      <c r="F32" s="24"/>
      <c r="G32" s="24"/>
    </row>
    <row r="33" spans="1:7" ht="12.75" customHeight="1" x14ac:dyDescent="0.2">
      <c r="A33" s="61" t="s">
        <v>260</v>
      </c>
      <c r="B33" s="28">
        <v>0.15</v>
      </c>
    </row>
    <row r="34" spans="1:7" ht="12.75" customHeight="1" x14ac:dyDescent="0.2">
      <c r="A34" s="56" t="s">
        <v>261</v>
      </c>
      <c r="B34" s="28">
        <v>2.6</v>
      </c>
    </row>
    <row r="35" spans="1:7" ht="12.75" customHeight="1" x14ac:dyDescent="0.2">
      <c r="A35" s="56" t="s">
        <v>262</v>
      </c>
      <c r="B35" s="28">
        <v>1.9</v>
      </c>
    </row>
    <row r="36" spans="1:7" ht="12.75" customHeight="1" x14ac:dyDescent="0.2">
      <c r="A36" s="56" t="s">
        <v>263</v>
      </c>
      <c r="B36" s="28">
        <v>0.2</v>
      </c>
      <c r="C36" s="24"/>
      <c r="D36" s="24"/>
      <c r="E36" s="24"/>
      <c r="F36" s="24"/>
      <c r="G36" s="24"/>
    </row>
    <row r="37" spans="1:7" ht="12.75" customHeight="1" x14ac:dyDescent="0.2">
      <c r="A37" s="57" t="s">
        <v>264</v>
      </c>
      <c r="B37" s="9">
        <v>0.26</v>
      </c>
    </row>
    <row r="38" spans="1:7" ht="12.75" customHeight="1" x14ac:dyDescent="0.2">
      <c r="A38" s="55" t="s">
        <v>265</v>
      </c>
      <c r="B38" s="49"/>
    </row>
    <row r="39" spans="1:7" ht="12.75" customHeight="1" x14ac:dyDescent="0.2">
      <c r="A39" s="60" t="s">
        <v>266</v>
      </c>
      <c r="B39" s="9">
        <v>1.95</v>
      </c>
    </row>
    <row r="40" spans="1:7" ht="12.75" customHeight="1" x14ac:dyDescent="0.2">
      <c r="A40" s="56" t="s">
        <v>267</v>
      </c>
      <c r="B40" s="28">
        <v>1.95</v>
      </c>
      <c r="C40" s="25"/>
      <c r="D40" s="25"/>
      <c r="E40" s="25"/>
      <c r="F40" s="25"/>
      <c r="G40" s="25"/>
    </row>
    <row r="41" spans="1:7" ht="12.75" customHeight="1" x14ac:dyDescent="0.2">
      <c r="A41" s="56" t="s">
        <v>268</v>
      </c>
      <c r="B41" s="28">
        <v>1.28</v>
      </c>
      <c r="C41" s="25"/>
      <c r="D41" s="25"/>
      <c r="E41" s="25"/>
      <c r="F41" s="25"/>
      <c r="G41" s="25"/>
    </row>
    <row r="42" spans="1:7" ht="12.75" customHeight="1" x14ac:dyDescent="0.2">
      <c r="A42" s="61" t="s">
        <v>269</v>
      </c>
      <c r="B42" s="28">
        <v>0.45</v>
      </c>
      <c r="C42" s="25"/>
      <c r="D42" s="25"/>
      <c r="E42" s="25"/>
      <c r="F42" s="25"/>
      <c r="G42" s="25"/>
    </row>
    <row r="43" spans="1:7" ht="12.75" customHeight="1" x14ac:dyDescent="0.2">
      <c r="A43" s="56" t="s">
        <v>270</v>
      </c>
      <c r="B43" s="28" t="s">
        <v>271</v>
      </c>
      <c r="C43" s="25"/>
      <c r="D43" s="25"/>
      <c r="E43" s="25"/>
      <c r="F43" s="25"/>
      <c r="G43" s="25"/>
    </row>
    <row r="44" spans="1:7" ht="12.75" customHeight="1" x14ac:dyDescent="0.2">
      <c r="A44" s="56" t="s">
        <v>272</v>
      </c>
      <c r="B44" s="28">
        <v>0.27</v>
      </c>
      <c r="C44" s="25"/>
      <c r="D44" s="25"/>
      <c r="E44" s="25"/>
      <c r="F44" s="25"/>
      <c r="G44" s="25"/>
    </row>
    <row r="45" spans="1:7" ht="12.75" customHeight="1" x14ac:dyDescent="0.2">
      <c r="A45" s="56" t="s">
        <v>273</v>
      </c>
      <c r="B45" s="28">
        <v>0.1</v>
      </c>
      <c r="C45" s="25"/>
      <c r="D45" s="25"/>
      <c r="E45" s="25"/>
      <c r="F45" s="25"/>
      <c r="G45" s="25"/>
    </row>
    <row r="46" spans="1:7" ht="12.75" customHeight="1" x14ac:dyDescent="0.2">
      <c r="A46" s="56" t="s">
        <v>274</v>
      </c>
      <c r="B46" s="28">
        <v>0.315</v>
      </c>
      <c r="C46" s="25"/>
      <c r="D46" s="25"/>
      <c r="E46" s="25"/>
      <c r="F46" s="25"/>
      <c r="G46" s="25"/>
    </row>
    <row r="47" spans="1:7" ht="12.75" customHeight="1" x14ac:dyDescent="0.2">
      <c r="A47" s="56" t="s">
        <v>274</v>
      </c>
      <c r="B47" s="28">
        <v>0.315</v>
      </c>
      <c r="C47" s="25"/>
      <c r="D47" s="25"/>
      <c r="E47" s="25"/>
      <c r="F47" s="25"/>
      <c r="G47" s="25"/>
    </row>
    <row r="48" spans="1:7" ht="12.75" customHeight="1" x14ac:dyDescent="0.2">
      <c r="A48" s="56" t="s">
        <v>275</v>
      </c>
      <c r="B48" s="28">
        <v>0.375</v>
      </c>
      <c r="C48" s="25"/>
      <c r="D48" s="25"/>
      <c r="E48" s="25"/>
      <c r="F48" s="25"/>
      <c r="G48" s="25"/>
    </row>
    <row r="49" spans="1:7" ht="12.75" customHeight="1" x14ac:dyDescent="0.2">
      <c r="A49" s="62"/>
      <c r="B49" s="44">
        <f>SUM(B3:B48)</f>
        <v>35.350000000000009</v>
      </c>
      <c r="C49" s="25"/>
      <c r="D49" s="25"/>
      <c r="E49" s="25"/>
      <c r="F49" s="25"/>
      <c r="G49" s="25"/>
    </row>
    <row r="50" spans="1:7" ht="15.75" x14ac:dyDescent="0.25">
      <c r="A50" s="63" t="s">
        <v>276</v>
      </c>
      <c r="B50" s="48">
        <f>B49/5</f>
        <v>7.0700000000000021</v>
      </c>
      <c r="C50" s="25"/>
      <c r="D50" s="25"/>
      <c r="E50" s="25"/>
      <c r="F50" s="25"/>
      <c r="G50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Раскладка</vt:lpstr>
      <vt:lpstr>Аптечка</vt:lpstr>
      <vt:lpstr>Снаряга групповая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2013-12-04T08:32:01Z</dcterms:created>
  <dcterms:modified xsi:type="dcterms:W3CDTF">2013-12-04T08:32:01Z</dcterms:modified>
</cp:coreProperties>
</file>